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4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23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mulação" sheetId="1" r:id="rId4"/>
    <sheet state="hidden" name="Brasil" sheetId="2" r:id="rId5"/>
    <sheet state="hidden" name="Acre" sheetId="3" r:id="rId6"/>
    <sheet state="hidden" name="Alagoas" sheetId="4" r:id="rId7"/>
    <sheet state="hidden" name="Amapa" sheetId="5" r:id="rId8"/>
    <sheet state="hidden" name="Amazonas" sheetId="6" r:id="rId9"/>
    <sheet state="hidden" name="Bahia" sheetId="7" r:id="rId10"/>
    <sheet state="hidden" name="Ceara" sheetId="8" r:id="rId11"/>
    <sheet state="hidden" name="Distrito Federal" sheetId="9" r:id="rId12"/>
    <sheet state="hidden" name="Espirito Santo" sheetId="10" r:id="rId13"/>
    <sheet state="hidden" name="Goias" sheetId="11" r:id="rId14"/>
    <sheet state="hidden" name="Maranhao" sheetId="12" r:id="rId15"/>
    <sheet state="hidden" name="Mato Grosso" sheetId="13" r:id="rId16"/>
    <sheet state="hidden" name="Mato Grosso do Sul" sheetId="14" r:id="rId17"/>
    <sheet state="hidden" name="Minas Gerais" sheetId="15" r:id="rId18"/>
    <sheet state="hidden" name="Para" sheetId="16" r:id="rId19"/>
    <sheet state="hidden" name="Paraiba" sheetId="17" r:id="rId20"/>
    <sheet state="hidden" name="Parana" sheetId="18" r:id="rId21"/>
    <sheet state="hidden" name="Pernambuco" sheetId="19" r:id="rId22"/>
    <sheet state="hidden" name="Piaui" sheetId="20" r:id="rId23"/>
    <sheet state="hidden" name="rio de janeiro" sheetId="21" r:id="rId24"/>
    <sheet state="hidden" name="rio grande do norte" sheetId="22" r:id="rId25"/>
    <sheet state="hidden" name="rio grande do sul" sheetId="23" r:id="rId26"/>
    <sheet state="hidden" name="rondonia" sheetId="24" r:id="rId27"/>
    <sheet state="hidden" name="roraima" sheetId="25" r:id="rId28"/>
    <sheet state="hidden" name="santa catarina" sheetId="26" r:id="rId29"/>
    <sheet state="hidden" name="sao paulo" sheetId="27" r:id="rId30"/>
    <sheet state="hidden" name="sergipe" sheetId="28" r:id="rId31"/>
    <sheet state="hidden" name="tocantins" sheetId="29" r:id="rId32"/>
  </sheets>
  <definedNames>
    <definedName localSheetId="2" name="MUNIC_">Acre!$A$1:$H$23</definedName>
    <definedName localSheetId="10" name="MUNIC_">Goias!$A$1:$H$247</definedName>
    <definedName localSheetId="9" name="MUNIC_">'Espirito Santo'!$A$1:$H$79</definedName>
    <definedName localSheetId="22" name="MUNIC_">'rio grande do sul'!$A$1:$H$497</definedName>
    <definedName localSheetId="16" name="MUNIC_">Paraiba!$A$1:$H$224</definedName>
    <definedName localSheetId="3" name="MUNIC_">Alagoas!$A$1:$H$103</definedName>
    <definedName localSheetId="14" name="MUNIC_">'Minas Gerais'!$A$1:$H$854</definedName>
    <definedName localSheetId="7" name="MUNIC_">Ceara!$A$1:$H$185</definedName>
    <definedName localSheetId="24" name="MUNIC_">roraima!$A$1:$H$16</definedName>
    <definedName localSheetId="4" name="MUNIC_">Amapa!$A$1:$H$17</definedName>
    <definedName localSheetId="21" name="MUNIC_">'rio grande do norte'!$A$1:$H$168</definedName>
    <definedName localSheetId="15" name="MUNIC_">Para!$A$1:$H$144</definedName>
    <definedName localSheetId="19" name="MUNIC_">Piaui!$A$1:$H$225</definedName>
    <definedName localSheetId="26" name="MUNIC_">'sao paulo'!$A$1:$H$646</definedName>
    <definedName name="UF">'Simulação'!$B$2:$B$28</definedName>
    <definedName localSheetId="28" name="MUNIC_">tocantins!$A$1:$H$140</definedName>
    <definedName localSheetId="8" name="MUNIC_">'Distrito Federal'!$A$1:$H$2</definedName>
    <definedName localSheetId="11" name="MUNIC_">Maranhao!$A$1:$H$218</definedName>
    <definedName localSheetId="20" name="MUNIC_">'rio de janeiro'!$A$1:$H$93</definedName>
    <definedName localSheetId="23" name="MUNIC_">rondonia!$A$1:$H$55</definedName>
    <definedName localSheetId="18" name="MUNIC_">Pernambuco!$A$1:$H$186</definedName>
    <definedName localSheetId="25" name="MUNIC_">'santa catarina'!$A$1:$H$294</definedName>
    <definedName localSheetId="5" name="MUNIC_">Amazonas!$A$1:$H$63</definedName>
    <definedName localSheetId="6" name="MUNIC_">Bahia!$A$1:$H$418</definedName>
    <definedName localSheetId="17" name="MUNIC_">Parana!$A$1:$H$400</definedName>
    <definedName localSheetId="13" name="MUNIC_">'Mato Grosso do Sul'!$A$1:$H$79</definedName>
    <definedName localSheetId="12" name="MUNIC_">'Mato Grosso'!$A$1:$H$142</definedName>
    <definedName localSheetId="27" name="MUNIC_">sergipe!$A$1:$H$76</definedName>
  </definedNames>
  <calcPr/>
</workbook>
</file>

<file path=xl/sharedStrings.xml><?xml version="1.0" encoding="utf-8"?>
<sst xmlns="http://schemas.openxmlformats.org/spreadsheetml/2006/main" count="6273" uniqueCount="5621">
  <si>
    <t>Código da Região</t>
  </si>
  <si>
    <t>Região</t>
  </si>
  <si>
    <t>Nome do Estado</t>
  </si>
  <si>
    <t>Total da população 2000</t>
  </si>
  <si>
    <t>Total de homens</t>
  </si>
  <si>
    <t>Total de mulheres</t>
  </si>
  <si>
    <t>Total da população urbana</t>
  </si>
  <si>
    <t>Total da população rural</t>
  </si>
  <si>
    <t>UF</t>
  </si>
  <si>
    <t>Total da população 2010</t>
  </si>
  <si>
    <t>Qtde   de Cidades</t>
  </si>
  <si>
    <t>Nome</t>
  </si>
  <si>
    <t>AC</t>
  </si>
  <si>
    <t>Acre</t>
  </si>
  <si>
    <t>Norte</t>
  </si>
  <si>
    <t xml:space="preserve">Acre </t>
  </si>
  <si>
    <t>AL</t>
  </si>
  <si>
    <t>Alagoas</t>
  </si>
  <si>
    <t>AM</t>
  </si>
  <si>
    <t>Amazonas</t>
  </si>
  <si>
    <t>AP</t>
  </si>
  <si>
    <t>Amapa</t>
  </si>
  <si>
    <t>BA</t>
  </si>
  <si>
    <t>Código do município</t>
  </si>
  <si>
    <t>Bahia</t>
  </si>
  <si>
    <t>CE</t>
  </si>
  <si>
    <t>Ceara</t>
  </si>
  <si>
    <t>DF</t>
  </si>
  <si>
    <t>Distrito Federal</t>
  </si>
  <si>
    <t>Nome do município</t>
  </si>
  <si>
    <t xml:space="preserve">Amapá </t>
  </si>
  <si>
    <t>ES</t>
  </si>
  <si>
    <t>Espirito Santo</t>
  </si>
  <si>
    <t>GO</t>
  </si>
  <si>
    <t>Goias</t>
  </si>
  <si>
    <t>Qtde Cidades</t>
  </si>
  <si>
    <t>MA</t>
  </si>
  <si>
    <t>Maranhao</t>
  </si>
  <si>
    <t>Latitude</t>
  </si>
  <si>
    <t>MG</t>
  </si>
  <si>
    <t>Minas Gerais</t>
  </si>
  <si>
    <t>Longitude</t>
  </si>
  <si>
    <t>MT</t>
  </si>
  <si>
    <t>Mato Grosso</t>
  </si>
  <si>
    <t xml:space="preserve">Amazonas </t>
  </si>
  <si>
    <t>MS</t>
  </si>
  <si>
    <t>Mato Grosso do Sul</t>
  </si>
  <si>
    <t>PA</t>
  </si>
  <si>
    <t>Para</t>
  </si>
  <si>
    <t>Acrelândia</t>
  </si>
  <si>
    <t>PB</t>
  </si>
  <si>
    <t>Paraiba</t>
  </si>
  <si>
    <t>PE</t>
  </si>
  <si>
    <t>Pernambuco</t>
  </si>
  <si>
    <t>PI</t>
  </si>
  <si>
    <t>Piaui</t>
  </si>
  <si>
    <t>PR</t>
  </si>
  <si>
    <t>Parana</t>
  </si>
  <si>
    <t xml:space="preserve">Pará </t>
  </si>
  <si>
    <t>RJ</t>
  </si>
  <si>
    <t>Rio de Janeiro</t>
  </si>
  <si>
    <t>RN</t>
  </si>
  <si>
    <t>Rio Grande do Norte</t>
  </si>
  <si>
    <t xml:space="preserve">Rondônia </t>
  </si>
  <si>
    <t>Assis Brasil</t>
  </si>
  <si>
    <t>RO</t>
  </si>
  <si>
    <t>Rondonia</t>
  </si>
  <si>
    <t xml:space="preserve">Roraima </t>
  </si>
  <si>
    <t>Brasiléia</t>
  </si>
  <si>
    <t>RR</t>
  </si>
  <si>
    <t>Roraima</t>
  </si>
  <si>
    <t>RS</t>
  </si>
  <si>
    <t>Rio Grande do Sul</t>
  </si>
  <si>
    <t>SC</t>
  </si>
  <si>
    <t>Santa Catarina</t>
  </si>
  <si>
    <t xml:space="preserve">Tocantins </t>
  </si>
  <si>
    <t>SE</t>
  </si>
  <si>
    <t>Sergipe</t>
  </si>
  <si>
    <t>SP</t>
  </si>
  <si>
    <t>Sao Paulo</t>
  </si>
  <si>
    <t>Bujari</t>
  </si>
  <si>
    <t>Total</t>
  </si>
  <si>
    <t>TO</t>
  </si>
  <si>
    <t>Tocantins</t>
  </si>
  <si>
    <t>Capixaba</t>
  </si>
  <si>
    <t>Cruzeiro do Sul</t>
  </si>
  <si>
    <t>Nordeste</t>
  </si>
  <si>
    <t xml:space="preserve">Alagoas </t>
  </si>
  <si>
    <t xml:space="preserve">Bahia </t>
  </si>
  <si>
    <t xml:space="preserve">Ceará </t>
  </si>
  <si>
    <t>Selecione o Estado e A Cidade Desejada</t>
  </si>
  <si>
    <t>Epitaciolândia</t>
  </si>
  <si>
    <t>Distancia é calculada em relação a localização (Latitude/Longitude)</t>
  </si>
  <si>
    <t xml:space="preserve">Maranhão </t>
  </si>
  <si>
    <t>Feijó</t>
  </si>
  <si>
    <t>Pequenas variações em relação a distancia rodoviaria, são esperadas</t>
  </si>
  <si>
    <t xml:space="preserve">Paraíba </t>
  </si>
  <si>
    <t>Jordão</t>
  </si>
  <si>
    <t xml:space="preserve">Pernambuco </t>
  </si>
  <si>
    <t>Mâncio Lima</t>
  </si>
  <si>
    <t>Manoel Urbano</t>
  </si>
  <si>
    <t xml:space="preserve">Piauí </t>
  </si>
  <si>
    <t>Marechal Thaumaturgo</t>
  </si>
  <si>
    <t>Plácido de Castro</t>
  </si>
  <si>
    <t xml:space="preserve">Rio Grande do Norte </t>
  </si>
  <si>
    <t>Origem</t>
  </si>
  <si>
    <t>Estado</t>
  </si>
  <si>
    <t>Cidade</t>
  </si>
  <si>
    <t>Porto Acre</t>
  </si>
  <si>
    <t xml:space="preserve">Sergipe </t>
  </si>
  <si>
    <t>Porto Walter</t>
  </si>
  <si>
    <t>Rio do Sul</t>
  </si>
  <si>
    <t>Rio Branco</t>
  </si>
  <si>
    <t>Rodrigues Alves</t>
  </si>
  <si>
    <t>Sudeste</t>
  </si>
  <si>
    <t xml:space="preserve">Espírito Santo </t>
  </si>
  <si>
    <t>Santa Rosa do Purus</t>
  </si>
  <si>
    <t>Sena Madureira</t>
  </si>
  <si>
    <t xml:space="preserve">Minas Gerais </t>
  </si>
  <si>
    <t>SIMULADOR CUSTO MANUTENÇÕES PREVENTIVAS - PONTES ROLANTES</t>
  </si>
  <si>
    <t xml:space="preserve">Rio de Janeiro </t>
  </si>
  <si>
    <t>Senador Guiomard</t>
  </si>
  <si>
    <t>VEJA OS ITENS QUE SERÃO VERIFICADOS EM SEU EQUIPAMENTO</t>
  </si>
  <si>
    <t xml:space="preserve">São Paulo </t>
  </si>
  <si>
    <t>Tarauacá</t>
  </si>
  <si>
    <r>
      <t xml:space="preserve">Selecione sua Cidade/Estado </t>
    </r>
    <r>
      <rPr>
        <rFont val="Cambria"/>
        <i/>
        <sz val="8.0"/>
      </rPr>
      <t>(clique para selecionar)</t>
    </r>
  </si>
  <si>
    <r>
      <rPr>
        <rFont val="MS Sans Serif"/>
        <b/>
        <sz val="10.0"/>
      </rPr>
      <t>Painéis  elétricos</t>
    </r>
    <r>
      <rPr>
        <rFont val="MS Sans Serif"/>
        <sz val="10.0"/>
      </rPr>
      <t>: Limpesa, reaperto, checagem componentes, ajustes, medições, organização, etc;</t>
    </r>
  </si>
  <si>
    <t>BIVIGA</t>
  </si>
  <si>
    <t>Xapuri</t>
  </si>
  <si>
    <t>MONOVIGA</t>
  </si>
  <si>
    <t>Sul</t>
  </si>
  <si>
    <t xml:space="preserve">Paraná </t>
  </si>
  <si>
    <t xml:space="preserve">Rio Grande do Sul </t>
  </si>
  <si>
    <t xml:space="preserve">Santa Catarina </t>
  </si>
  <si>
    <r>
      <t>Fonte:</t>
    </r>
    <r>
      <rPr>
        <rFont val="Arial"/>
        <sz val="10.0"/>
      </rPr>
      <t xml:space="preserve"> IBGE, Resultados do Censo 2010.</t>
    </r>
  </si>
  <si>
    <t>Centro-Oeste</t>
  </si>
  <si>
    <t xml:space="preserve">Distrito Federal </t>
  </si>
  <si>
    <t xml:space="preserve">Goiás </t>
  </si>
  <si>
    <r>
      <rPr>
        <rFont val="MS Sans Serif"/>
        <b/>
        <sz val="10.0"/>
      </rPr>
      <t>Circuitos externos</t>
    </r>
    <r>
      <rPr>
        <rFont val="MS Sans Serif"/>
        <sz val="10.0"/>
      </rPr>
      <t>: Festton, esteiras, cabeamento, botoeira, rádio controle, etc;</t>
    </r>
  </si>
  <si>
    <t>PONTE</t>
  </si>
  <si>
    <t xml:space="preserve">Mato Grosso </t>
  </si>
  <si>
    <r>
      <rPr>
        <rFont val="MS Sans Serif"/>
        <b/>
        <sz val="10.0"/>
      </rPr>
      <t>Motores:</t>
    </r>
    <r>
      <rPr>
        <rFont val="MS Sans Serif"/>
        <sz val="10.0"/>
      </rPr>
      <t xml:space="preserve"> Limpesa, medições, reaperto, ajuste eletrofreios, caixas de ligação, testes, etc;</t>
    </r>
  </si>
  <si>
    <t>PÓRTICO</t>
  </si>
  <si>
    <t xml:space="preserve">Mato Grosso do Sul </t>
  </si>
  <si>
    <t>Tipo Equipamento</t>
  </si>
  <si>
    <t>Modelo Equipamento</t>
  </si>
  <si>
    <r>
      <rPr>
        <rFont val="MS Sans Serif"/>
        <b/>
        <sz val="10.0"/>
      </rPr>
      <t>Sistemas de segurança</t>
    </r>
    <r>
      <rPr>
        <rFont val="MS Sans Serif"/>
        <sz val="10.0"/>
      </rPr>
      <t>: Ajuste fins de curso, sinalização, anti-colisão, controle de sobrecarga, etc;</t>
    </r>
  </si>
  <si>
    <t>Distância (Km)</t>
  </si>
  <si>
    <t>Geral</t>
  </si>
  <si>
    <t>Brasil</t>
  </si>
  <si>
    <t>Velocidade Média (Km)</t>
  </si>
  <si>
    <t>Tempo Estimado de Viagem</t>
  </si>
  <si>
    <r>
      <t xml:space="preserve">Fonte: Sumário das Planilhas </t>
    </r>
    <r>
      <rPr>
        <rFont val="Arial"/>
        <b/>
        <sz val="9.0"/>
      </rPr>
      <t>IBGE, Resultados do Censo 2010.</t>
    </r>
  </si>
  <si>
    <t>Lat</t>
  </si>
  <si>
    <t>Long</t>
  </si>
  <si>
    <t>Calculos</t>
  </si>
  <si>
    <t>População</t>
  </si>
  <si>
    <t>3,2 ton</t>
  </si>
  <si>
    <t>Capacidade e Carga</t>
  </si>
  <si>
    <t>Quantidade Equipamentos</t>
  </si>
  <si>
    <r>
      <rPr>
        <rFont val="MS Sans Serif"/>
        <b/>
        <sz val="10.0"/>
      </rPr>
      <t>Mecanismo elevação</t>
    </r>
    <r>
      <rPr>
        <rFont val="MS Sans Serif"/>
        <sz val="10.0"/>
      </rPr>
      <t>: Redutores, troca óleo, vazamentos, limpesa, desgastes, checagens polias, etc</t>
    </r>
  </si>
  <si>
    <t>5 ton</t>
  </si>
  <si>
    <t>6,3 ton</t>
  </si>
  <si>
    <r>
      <rPr>
        <rFont val="MS Sans Serif"/>
        <b/>
        <sz val="10.0"/>
      </rPr>
      <t>Cabo de aço</t>
    </r>
    <r>
      <rPr>
        <rFont val="MS Sans Serif"/>
        <sz val="10.0"/>
      </rPr>
      <t>: Inspeção segunndo a Norma Técnica ABNT NBR 6327:2004, limpesa, lubrificação, etc</t>
    </r>
  </si>
  <si>
    <t>8 ton</t>
  </si>
  <si>
    <t>10 ton</t>
  </si>
  <si>
    <r>
      <rPr>
        <rFont val="MS Sans Serif"/>
        <b/>
        <sz val="10.0"/>
      </rPr>
      <t>Movimento:</t>
    </r>
    <r>
      <rPr>
        <rFont val="MS Sans Serif"/>
        <sz val="10.0"/>
      </rPr>
      <t xml:space="preserve"> Checagem rodas, desgaste, alinhamentos, eixos, travas, rolamentos, folgas, mancais, etc</t>
    </r>
  </si>
  <si>
    <t>12 ton</t>
  </si>
  <si>
    <t>15 ton</t>
  </si>
  <si>
    <t>16 ton</t>
  </si>
  <si>
    <t>20 ton</t>
  </si>
  <si>
    <t>ponte/pórtico</t>
  </si>
  <si>
    <t>25 ton</t>
  </si>
  <si>
    <t>km</t>
  </si>
  <si>
    <t>mono/bi</t>
  </si>
  <si>
    <t>30 ton</t>
  </si>
  <si>
    <t>hv</t>
  </si>
  <si>
    <t>35 ton</t>
  </si>
  <si>
    <t>Ht</t>
  </si>
  <si>
    <t>soma</t>
  </si>
  <si>
    <t>40 ton</t>
  </si>
  <si>
    <t>Diária</t>
  </si>
  <si>
    <t>45 ton</t>
  </si>
  <si>
    <t>total /capacidade</t>
  </si>
  <si>
    <t>50 ton</t>
  </si>
  <si>
    <t>60 ton</t>
  </si>
  <si>
    <t>deslocamento</t>
  </si>
  <si>
    <t>70 ton</t>
  </si>
  <si>
    <t>80 ton</t>
  </si>
  <si>
    <t>DESPESAS</t>
  </si>
  <si>
    <t>90 ton</t>
  </si>
  <si>
    <t>100 ton</t>
  </si>
  <si>
    <t>Quantidade eq.</t>
  </si>
  <si>
    <t>diária</t>
  </si>
  <si>
    <t>Hotel longas distâncias</t>
  </si>
  <si>
    <t>Valor Investido</t>
  </si>
  <si>
    <r>
      <rPr>
        <rFont val="MS Sans Serif"/>
        <b/>
        <sz val="10.0"/>
      </rPr>
      <t>Estrutural:</t>
    </r>
    <r>
      <rPr>
        <rFont val="MS Sans Serif"/>
        <sz val="10.0"/>
      </rPr>
      <t xml:space="preserve"> Inspeção soldas, pintura, alinhamento geral, condições gerais de conservação, etc;</t>
    </r>
  </si>
  <si>
    <r>
      <rPr>
        <rFont val="MS Sans Serif"/>
        <b/>
        <sz val="10.0"/>
      </rPr>
      <t>Lubrificação:</t>
    </r>
    <r>
      <rPr>
        <rFont val="MS Sans Serif"/>
        <sz val="10.0"/>
      </rPr>
      <t xml:space="preserve"> Verificação todos os redutores, ajuste nível, troca óleo, lubrificação mancais, etc.</t>
    </r>
  </si>
  <si>
    <t>Observações...</t>
  </si>
  <si>
    <t>Dúvidas? Entre em contato agora mesmo (47) 3521-9754 / (47) 98905-6767 / (47) 98805-4747</t>
  </si>
  <si>
    <t>laercio@sonatech.com.br</t>
  </si>
  <si>
    <t>anderson@sonatech.com.br</t>
  </si>
  <si>
    <t>1- Valores orientativos, podendo sofrer alterações;</t>
  </si>
  <si>
    <t>2- Os valores apresentados contemplam que os trabalhos/deslocamento sejam realizados em horário nornal (segunda-feira à sexta-feira das 07:00 às 18:00)</t>
  </si>
  <si>
    <t xml:space="preserve">3- Para cada equipamento será emitido um relatório detalhado das condições gerais levantadas, pendências a serem corrigidas e sugestões de melhorias para garantir o perfeito </t>
  </si>
  <si>
    <t xml:space="preserve">    funcionamento, bem como a confiabilidade e segurança operacional do equipamento.</t>
  </si>
  <si>
    <t>12,5 ton</t>
  </si>
  <si>
    <t>Água Branca</t>
  </si>
  <si>
    <t>Anadia</t>
  </si>
  <si>
    <t>Arapiraca</t>
  </si>
  <si>
    <t>Atalaia</t>
  </si>
  <si>
    <t>Barra de Santo Antônio</t>
  </si>
  <si>
    <t>Barra de São Miguel</t>
  </si>
  <si>
    <t>Batalha</t>
  </si>
  <si>
    <t>Belém</t>
  </si>
  <si>
    <t>Belo Monte</t>
  </si>
  <si>
    <t>Boca da Mata</t>
  </si>
  <si>
    <t>Branquinha</t>
  </si>
  <si>
    <t>Cacimbinhas</t>
  </si>
  <si>
    <t>Cajueiro</t>
  </si>
  <si>
    <t>Campestre</t>
  </si>
  <si>
    <t>Campo Alegre</t>
  </si>
  <si>
    <t>Campo Grande</t>
  </si>
  <si>
    <t>Canapi</t>
  </si>
  <si>
    <t>Capela</t>
  </si>
  <si>
    <t>Carneiros</t>
  </si>
  <si>
    <t>Chã Preta</t>
  </si>
  <si>
    <t>Coité do Nóia</t>
  </si>
  <si>
    <t>Colônia Leopoldina</t>
  </si>
  <si>
    <t>Coqueiro Seco</t>
  </si>
  <si>
    <t>Coruripe</t>
  </si>
  <si>
    <t>Craíbas</t>
  </si>
  <si>
    <t>Delmiro Gouveia</t>
  </si>
  <si>
    <t>Dois Riachos</t>
  </si>
  <si>
    <t>Estrela de Alagoas</t>
  </si>
  <si>
    <t>Feira Grande</t>
  </si>
  <si>
    <t>Amapá</t>
  </si>
  <si>
    <t>Calçoene</t>
  </si>
  <si>
    <t>Cutias</t>
  </si>
  <si>
    <t>Ferreira Gomes</t>
  </si>
  <si>
    <t>Itaubal</t>
  </si>
  <si>
    <t>Laranjal do Jari</t>
  </si>
  <si>
    <t>Macapá</t>
  </si>
  <si>
    <t>Mazagão</t>
  </si>
  <si>
    <t>Oiapoque</t>
  </si>
  <si>
    <t>Pedra Branca do Amaparí</t>
  </si>
  <si>
    <t>Porto Grande</t>
  </si>
  <si>
    <t>Pracuúba</t>
  </si>
  <si>
    <t>Santana</t>
  </si>
  <si>
    <t>Serra do Navio</t>
  </si>
  <si>
    <t>Tartarugalzinho</t>
  </si>
  <si>
    <t>Vitória do Jari</t>
  </si>
  <si>
    <t>Feliz Deserto</t>
  </si>
  <si>
    <t>Flexeiras</t>
  </si>
  <si>
    <r>
      <t>Fonte:</t>
    </r>
    <r>
      <rPr>
        <rFont val="Arial"/>
        <sz val="10.0"/>
      </rPr>
      <t xml:space="preserve"> IBGE, Resultados do Censo 2010.</t>
    </r>
  </si>
  <si>
    <t>Girau do Ponciano</t>
  </si>
  <si>
    <t>Ibateguara</t>
  </si>
  <si>
    <t>Igaci</t>
  </si>
  <si>
    <t>Igreja Nova</t>
  </si>
  <si>
    <t>Inhapi</t>
  </si>
  <si>
    <t>Jacaré dos Homens</t>
  </si>
  <si>
    <t>Jacuípe</t>
  </si>
  <si>
    <t>Japaratinga</t>
  </si>
  <si>
    <t>Jaramataia</t>
  </si>
  <si>
    <t>Jequiá da Praia</t>
  </si>
  <si>
    <t>Joaquim Gomes</t>
  </si>
  <si>
    <t>Jundiá</t>
  </si>
  <si>
    <t>Junqueiro</t>
  </si>
  <si>
    <t>Lagoa da Canoa</t>
  </si>
  <si>
    <t>Limoeiro de Anadia</t>
  </si>
  <si>
    <t>Maceió</t>
  </si>
  <si>
    <t>Major Isidoro</t>
  </si>
  <si>
    <t>Mar Vermelho</t>
  </si>
  <si>
    <t>Maragogi</t>
  </si>
  <si>
    <t>Maravilha</t>
  </si>
  <si>
    <t>Marechal Deodoro</t>
  </si>
  <si>
    <t>Maribondo</t>
  </si>
  <si>
    <t>Mata Grande</t>
  </si>
  <si>
    <t>Matriz de Camaragibe</t>
  </si>
  <si>
    <t>Messias</t>
  </si>
  <si>
    <t>Minador do Negrão</t>
  </si>
  <si>
    <t>Monteirópolis</t>
  </si>
  <si>
    <t>Murici</t>
  </si>
  <si>
    <t>Novo Lino</t>
  </si>
  <si>
    <t>Olho d'Água das Flores</t>
  </si>
  <si>
    <t>Olho d'Água do Casado</t>
  </si>
  <si>
    <t>Olho d'Água Grande</t>
  </si>
  <si>
    <t>Olivença</t>
  </si>
  <si>
    <t>Ouro Branco</t>
  </si>
  <si>
    <t>Palestina</t>
  </si>
  <si>
    <t>Palmeira dos Índios</t>
  </si>
  <si>
    <t>Pão de Açúcar</t>
  </si>
  <si>
    <t>Pariconha</t>
  </si>
  <si>
    <t>Paripueira</t>
  </si>
  <si>
    <t>Passo de Camaragibe</t>
  </si>
  <si>
    <t>Paulo Jacinto</t>
  </si>
  <si>
    <t>Penedo</t>
  </si>
  <si>
    <t>Piaçabuçu</t>
  </si>
  <si>
    <t>Pilar</t>
  </si>
  <si>
    <t>Pindoba</t>
  </si>
  <si>
    <t>Piranhas</t>
  </si>
  <si>
    <t>Poço das Trincheiras</t>
  </si>
  <si>
    <t>Porto Calvo</t>
  </si>
  <si>
    <t>Porto de Pedras</t>
  </si>
  <si>
    <t>Porto Real do Colégio</t>
  </si>
  <si>
    <t>Quebrangulo</t>
  </si>
  <si>
    <t>Rio Largo</t>
  </si>
  <si>
    <t>Roteiro</t>
  </si>
  <si>
    <t>Santa Luzia do Norte</t>
  </si>
  <si>
    <t>Santana do Ipanema</t>
  </si>
  <si>
    <t>Santana do Mundaú</t>
  </si>
  <si>
    <t>São Brás</t>
  </si>
  <si>
    <t>São José da Laje</t>
  </si>
  <si>
    <t>São José da Tapera</t>
  </si>
  <si>
    <t>São Luís do Quitunde</t>
  </si>
  <si>
    <t>São Miguel dos Campos</t>
  </si>
  <si>
    <t>São Miguel dos Milagres</t>
  </si>
  <si>
    <t>São Sebastião</t>
  </si>
  <si>
    <t>Satuba</t>
  </si>
  <si>
    <t>Senador Rui Palmeira</t>
  </si>
  <si>
    <t>Tanque d'Arca</t>
  </si>
  <si>
    <t>Taquarana</t>
  </si>
  <si>
    <t>Teotônio Vilela</t>
  </si>
  <si>
    <t>Traipu</t>
  </si>
  <si>
    <t>União dos Palmares</t>
  </si>
  <si>
    <t>Viçosa</t>
  </si>
  <si>
    <t>Fonte: IBGE, Resultados do Censo 2010.</t>
  </si>
  <si>
    <t>Alvarães</t>
  </si>
  <si>
    <t>Amaturá</t>
  </si>
  <si>
    <t>Anamã</t>
  </si>
  <si>
    <t>Anori</t>
  </si>
  <si>
    <t>Apuí</t>
  </si>
  <si>
    <t>Atalaia do Norte</t>
  </si>
  <si>
    <t>Autazes</t>
  </si>
  <si>
    <t>Barcelos</t>
  </si>
  <si>
    <t>Barreirinha</t>
  </si>
  <si>
    <t>Benjamin Constant</t>
  </si>
  <si>
    <t>Beruri</t>
  </si>
  <si>
    <t>Boa Vista do Ramos</t>
  </si>
  <si>
    <t>Boca do Acre</t>
  </si>
  <si>
    <t>Borba</t>
  </si>
  <si>
    <t>Caapiranga</t>
  </si>
  <si>
    <t>Canutama</t>
  </si>
  <si>
    <t>Carauari</t>
  </si>
  <si>
    <t>Careiro</t>
  </si>
  <si>
    <t>Careiro da Várzea</t>
  </si>
  <si>
    <t>Coari</t>
  </si>
  <si>
    <t>Codajás</t>
  </si>
  <si>
    <t>Eirunepé</t>
  </si>
  <si>
    <t>Envira</t>
  </si>
  <si>
    <t>Fonte Boa</t>
  </si>
  <si>
    <t>Guajará</t>
  </si>
  <si>
    <t>Humaitá</t>
  </si>
  <si>
    <t>Ipixuna</t>
  </si>
  <si>
    <t>Iranduba</t>
  </si>
  <si>
    <t>Itacoatiara</t>
  </si>
  <si>
    <t>Itamarati</t>
  </si>
  <si>
    <t>Itapiranga</t>
  </si>
  <si>
    <t>Japurá</t>
  </si>
  <si>
    <t>Juruá</t>
  </si>
  <si>
    <t>Jutaí</t>
  </si>
  <si>
    <t>Lábrea</t>
  </si>
  <si>
    <t>Manacapuru</t>
  </si>
  <si>
    <t>Manaquiri</t>
  </si>
  <si>
    <t>Manaus</t>
  </si>
  <si>
    <t>Manicoré</t>
  </si>
  <si>
    <t>Maraã</t>
  </si>
  <si>
    <t>Maués</t>
  </si>
  <si>
    <t>Nhamundá</t>
  </si>
  <si>
    <t>Nova Olinda do Norte</t>
  </si>
  <si>
    <t>Novo Airão</t>
  </si>
  <si>
    <t>Novo Aripuanã</t>
  </si>
  <si>
    <t>Parintins</t>
  </si>
  <si>
    <t>Pauini</t>
  </si>
  <si>
    <t>Presidente Figueiredo</t>
  </si>
  <si>
    <t>Rio Preto da Eva</t>
  </si>
  <si>
    <t>Santa Isabel do Rio Negro</t>
  </si>
  <si>
    <t>Santo Antônio do Içá</t>
  </si>
  <si>
    <t>São Gabriel da Cachoeira</t>
  </si>
  <si>
    <t>São Paulo de Olivença</t>
  </si>
  <si>
    <t>São Sebastião do Uatumã</t>
  </si>
  <si>
    <t>Silves</t>
  </si>
  <si>
    <t>Tabatinga</t>
  </si>
  <si>
    <t>Tapauá</t>
  </si>
  <si>
    <t>Tefé</t>
  </si>
  <si>
    <t>Tonantins</t>
  </si>
  <si>
    <t>Uarini</t>
  </si>
  <si>
    <t>Urucará</t>
  </si>
  <si>
    <t>Urucurituba</t>
  </si>
  <si>
    <r>
      <t>Fonte:</t>
    </r>
    <r>
      <rPr>
        <rFont val="Arial"/>
        <sz val="10.0"/>
      </rPr>
      <t xml:space="preserve"> IBGE, Resultados do Censo 2010.</t>
    </r>
  </si>
  <si>
    <t>Abaíra</t>
  </si>
  <si>
    <t>Abaré</t>
  </si>
  <si>
    <t>Acajutiba</t>
  </si>
  <si>
    <t>Adustina</t>
  </si>
  <si>
    <t>Água Fria</t>
  </si>
  <si>
    <t>Aiquara</t>
  </si>
  <si>
    <t>Alagoinhas</t>
  </si>
  <si>
    <t>Alcobaça</t>
  </si>
  <si>
    <t>Almadina</t>
  </si>
  <si>
    <t>Amargosa</t>
  </si>
  <si>
    <t>Amélia Rodrigues</t>
  </si>
  <si>
    <t>América Dourada</t>
  </si>
  <si>
    <t>Anagé</t>
  </si>
  <si>
    <t>Andaraí</t>
  </si>
  <si>
    <t>Andorinha</t>
  </si>
  <si>
    <t>Angical</t>
  </si>
  <si>
    <t>Anguera</t>
  </si>
  <si>
    <t>Antas</t>
  </si>
  <si>
    <t>Antônio Cardoso</t>
  </si>
  <si>
    <t>Antônio Gonçalves</t>
  </si>
  <si>
    <t>Aporá</t>
  </si>
  <si>
    <t>Apuarema</t>
  </si>
  <si>
    <t>Araças</t>
  </si>
  <si>
    <t>Aracatu</t>
  </si>
  <si>
    <t>Araci</t>
  </si>
  <si>
    <t>Aramari</t>
  </si>
  <si>
    <t>Arataca</t>
  </si>
  <si>
    <t>Aratuípe</t>
  </si>
  <si>
    <t>Aurelino Leal</t>
  </si>
  <si>
    <t>Baianópolis</t>
  </si>
  <si>
    <t>Baixa Grande</t>
  </si>
  <si>
    <t>Banzaê</t>
  </si>
  <si>
    <t>Barra</t>
  </si>
  <si>
    <t>Barra da Estiva</t>
  </si>
  <si>
    <t>Barra do Choça</t>
  </si>
  <si>
    <t>Barra do Mendes</t>
  </si>
  <si>
    <t>Barra do Rocha</t>
  </si>
  <si>
    <t>Barreiras</t>
  </si>
  <si>
    <t>Barro Alto</t>
  </si>
  <si>
    <t>Barro Preto</t>
  </si>
  <si>
    <t>Barrocas</t>
  </si>
  <si>
    <t>Belmonte</t>
  </si>
  <si>
    <t>Belo Campo</t>
  </si>
  <si>
    <t>Biritinga</t>
  </si>
  <si>
    <t>Boa Nova</t>
  </si>
  <si>
    <t>Abaiara</t>
  </si>
  <si>
    <t>Boa Vista do Tupim</t>
  </si>
  <si>
    <t>Bom Jesus da Lapa</t>
  </si>
  <si>
    <t>Acarapé</t>
  </si>
  <si>
    <t>Acaraú</t>
  </si>
  <si>
    <t>Bom Jesus da Serra</t>
  </si>
  <si>
    <t>Acopiara</t>
  </si>
  <si>
    <t>Boninal</t>
  </si>
  <si>
    <t>Aiuaba</t>
  </si>
  <si>
    <t>Bonito</t>
  </si>
  <si>
    <t>Alcântaras</t>
  </si>
  <si>
    <t>Altaneira</t>
  </si>
  <si>
    <t>Boquira</t>
  </si>
  <si>
    <t>Botuporã</t>
  </si>
  <si>
    <t>Alto Santo</t>
  </si>
  <si>
    <t>Brejões</t>
  </si>
  <si>
    <t>Amontada</t>
  </si>
  <si>
    <t>Brejolândia</t>
  </si>
  <si>
    <t>Antonina do Norte</t>
  </si>
  <si>
    <t>Brotas de Macaúbas</t>
  </si>
  <si>
    <t>Apuiarés</t>
  </si>
  <si>
    <t>Brumado</t>
  </si>
  <si>
    <t>Buerarema</t>
  </si>
  <si>
    <t>Aquiraz</t>
  </si>
  <si>
    <t>Aracati</t>
  </si>
  <si>
    <t>Buritirama</t>
  </si>
  <si>
    <t>Caatiba</t>
  </si>
  <si>
    <t>Aracoiaba</t>
  </si>
  <si>
    <t>Cabaceiras do Paraguaçu</t>
  </si>
  <si>
    <t>Cachoeira</t>
  </si>
  <si>
    <t>Ararendá</t>
  </si>
  <si>
    <t>Caculé</t>
  </si>
  <si>
    <t>Araripe</t>
  </si>
  <si>
    <t>Caém</t>
  </si>
  <si>
    <t>Aratuba</t>
  </si>
  <si>
    <t>Arneiroz</t>
  </si>
  <si>
    <t>Caetanos</t>
  </si>
  <si>
    <t>Assaré</t>
  </si>
  <si>
    <t>Caetité</t>
  </si>
  <si>
    <t>Aurora</t>
  </si>
  <si>
    <t>Cafarnaum</t>
  </si>
  <si>
    <t>Baixio</t>
  </si>
  <si>
    <t>Cairu</t>
  </si>
  <si>
    <t>Banabuiú</t>
  </si>
  <si>
    <t>Barbalha</t>
  </si>
  <si>
    <t>Caldeirão Grande</t>
  </si>
  <si>
    <t>Camacan</t>
  </si>
  <si>
    <t>Barreira</t>
  </si>
  <si>
    <t>Barro</t>
  </si>
  <si>
    <t>Camaçari</t>
  </si>
  <si>
    <t>Camamu</t>
  </si>
  <si>
    <t>Barroquinha</t>
  </si>
  <si>
    <t>Baturité</t>
  </si>
  <si>
    <t>Campo Alegre de Lourdes</t>
  </si>
  <si>
    <t>Beberibe</t>
  </si>
  <si>
    <t>Campo Formoso</t>
  </si>
  <si>
    <t>Bela Cruz</t>
  </si>
  <si>
    <t>Canápolis</t>
  </si>
  <si>
    <t>Boa Viagem</t>
  </si>
  <si>
    <t>Canarana</t>
  </si>
  <si>
    <t>Brejo Santo</t>
  </si>
  <si>
    <t>Canavieiras</t>
  </si>
  <si>
    <t>Camocim</t>
  </si>
  <si>
    <t>Candeal</t>
  </si>
  <si>
    <t>Campos Sales</t>
  </si>
  <si>
    <t>Candeias</t>
  </si>
  <si>
    <t>Canindé</t>
  </si>
  <si>
    <t>Candiba</t>
  </si>
  <si>
    <t>Capistrano</t>
  </si>
  <si>
    <t>Caridade</t>
  </si>
  <si>
    <t>Cândido Sales</t>
  </si>
  <si>
    <t>Cansanção</t>
  </si>
  <si>
    <t>Cariré</t>
  </si>
  <si>
    <t>Canudos</t>
  </si>
  <si>
    <t>Caririaçu</t>
  </si>
  <si>
    <t>Capela do Alto Alegre</t>
  </si>
  <si>
    <t>Cariús</t>
  </si>
  <si>
    <t>Capim Grosso</t>
  </si>
  <si>
    <t>Carnaubal</t>
  </si>
  <si>
    <t>Caraíbas</t>
  </si>
  <si>
    <t>Cascavel</t>
  </si>
  <si>
    <t>Caravelas</t>
  </si>
  <si>
    <t>Cardeal da Silva</t>
  </si>
  <si>
    <t>Catarina</t>
  </si>
  <si>
    <t>Catunda</t>
  </si>
  <si>
    <t>Carinhanha</t>
  </si>
  <si>
    <t>Casa Nova</t>
  </si>
  <si>
    <t>Caucaia</t>
  </si>
  <si>
    <t>Cedro</t>
  </si>
  <si>
    <t>Castro Alves</t>
  </si>
  <si>
    <t>Chaval</t>
  </si>
  <si>
    <t>Catolândia</t>
  </si>
  <si>
    <t>Choró</t>
  </si>
  <si>
    <t>Catu</t>
  </si>
  <si>
    <t>Chorozinho</t>
  </si>
  <si>
    <t>Caturama</t>
  </si>
  <si>
    <t>Coreaú</t>
  </si>
  <si>
    <t>Central</t>
  </si>
  <si>
    <t>Crateús</t>
  </si>
  <si>
    <t>Chorrochó</t>
  </si>
  <si>
    <t>Crato</t>
  </si>
  <si>
    <t>Cícero Dantas</t>
  </si>
  <si>
    <t>Cipó</t>
  </si>
  <si>
    <t>Croatá</t>
  </si>
  <si>
    <t>Coaraci</t>
  </si>
  <si>
    <t>Cruz</t>
  </si>
  <si>
    <t>Cocos</t>
  </si>
  <si>
    <t>Deputado Irapuan Pinheiro</t>
  </si>
  <si>
    <t>Conceição da Feira</t>
  </si>
  <si>
    <t>Ererê</t>
  </si>
  <si>
    <t>Conceição do Almeida</t>
  </si>
  <si>
    <t>Eusébio</t>
  </si>
  <si>
    <t>Farias Brito</t>
  </si>
  <si>
    <t>Conceição do Coité</t>
  </si>
  <si>
    <t>Conceição do Jacuípe</t>
  </si>
  <si>
    <t>Forquilha</t>
  </si>
  <si>
    <t>Fortaleza</t>
  </si>
  <si>
    <t>Conde</t>
  </si>
  <si>
    <t>Condeúba</t>
  </si>
  <si>
    <t>Fortim</t>
  </si>
  <si>
    <t>Frecheirinha</t>
  </si>
  <si>
    <t>Contendas do Sincorá</t>
  </si>
  <si>
    <t>Coração de Maria</t>
  </si>
  <si>
    <t>General Sampaio</t>
  </si>
  <si>
    <t>Graça</t>
  </si>
  <si>
    <t>Cordeiros</t>
  </si>
  <si>
    <t>Coribe</t>
  </si>
  <si>
    <t>Granja</t>
  </si>
  <si>
    <t>Granjeiro</t>
  </si>
  <si>
    <t>Coronel João Sá</t>
  </si>
  <si>
    <t>Groaíras</t>
  </si>
  <si>
    <t>Correntina</t>
  </si>
  <si>
    <t>Guaiúba</t>
  </si>
  <si>
    <t>Cotegipe</t>
  </si>
  <si>
    <t>Cravolândia</t>
  </si>
  <si>
    <t>Guaraciaba do Norte</t>
  </si>
  <si>
    <t>Crisópolis</t>
  </si>
  <si>
    <t>Guaramiranga</t>
  </si>
  <si>
    <t>Cristópolis</t>
  </si>
  <si>
    <t>Hidrolândia</t>
  </si>
  <si>
    <t>Cruz das Almas</t>
  </si>
  <si>
    <t>Horizonte</t>
  </si>
  <si>
    <t>Curaçá</t>
  </si>
  <si>
    <t>Ibaretama</t>
  </si>
  <si>
    <t>Dário Meira</t>
  </si>
  <si>
    <t>Ibiapina</t>
  </si>
  <si>
    <t>Dias d'Ávila</t>
  </si>
  <si>
    <t>Ibicuitinga</t>
  </si>
  <si>
    <t>Dom Basílio</t>
  </si>
  <si>
    <t>Icapuí</t>
  </si>
  <si>
    <t>Dom Macedo Costa</t>
  </si>
  <si>
    <t>Icó</t>
  </si>
  <si>
    <t>Elísio Medrado</t>
  </si>
  <si>
    <t>Iguatu</t>
  </si>
  <si>
    <t>Encruzilhada</t>
  </si>
  <si>
    <t>Independência</t>
  </si>
  <si>
    <t>Entre Rios</t>
  </si>
  <si>
    <t>Ipaporanga</t>
  </si>
  <si>
    <t>Érico Cardoso</t>
  </si>
  <si>
    <t>Ipaumirim</t>
  </si>
  <si>
    <t>Esplanada</t>
  </si>
  <si>
    <t>Ipu</t>
  </si>
  <si>
    <t>Euclides da Cunha</t>
  </si>
  <si>
    <t>Ipueiras</t>
  </si>
  <si>
    <t>Eunápolis</t>
  </si>
  <si>
    <t>Iracema</t>
  </si>
  <si>
    <t>Fátima</t>
  </si>
  <si>
    <t>Irauçuba</t>
  </si>
  <si>
    <t>Feira da Mata</t>
  </si>
  <si>
    <t>Itaiçaba</t>
  </si>
  <si>
    <t>Feira de Santana</t>
  </si>
  <si>
    <t>Itaitinga</t>
  </si>
  <si>
    <t>Filadélfia</t>
  </si>
  <si>
    <t>Itapagé</t>
  </si>
  <si>
    <t>Firmino Alves</t>
  </si>
  <si>
    <t>Itapipoca</t>
  </si>
  <si>
    <t>Floresta Azul</t>
  </si>
  <si>
    <t>Itapiúna</t>
  </si>
  <si>
    <t>Formosa do Rio Preto</t>
  </si>
  <si>
    <t>Itarema</t>
  </si>
  <si>
    <t>Gandu</t>
  </si>
  <si>
    <t>Itatira</t>
  </si>
  <si>
    <t>Gavião</t>
  </si>
  <si>
    <t>Jaguaretama</t>
  </si>
  <si>
    <t>Gentio do Ouro</t>
  </si>
  <si>
    <t>Jaguaribara</t>
  </si>
  <si>
    <t>Glória</t>
  </si>
  <si>
    <t>Jaguaribe</t>
  </si>
  <si>
    <t>Gongogi</t>
  </si>
  <si>
    <t>Jaguaruana</t>
  </si>
  <si>
    <t>Governador Mangabeira</t>
  </si>
  <si>
    <t>Jardim</t>
  </si>
  <si>
    <t>Guajeru</t>
  </si>
  <si>
    <t>Jati</t>
  </si>
  <si>
    <t>Guanambi</t>
  </si>
  <si>
    <t>Jijoca de Jericoacoara</t>
  </si>
  <si>
    <t>Guaratinga</t>
  </si>
  <si>
    <t>Juazeiro do Norte</t>
  </si>
  <si>
    <t>Heliópolis</t>
  </si>
  <si>
    <t>Iaçu</t>
  </si>
  <si>
    <t>Jucás</t>
  </si>
  <si>
    <t>Ibiassucê</t>
  </si>
  <si>
    <t>Lavras da Mangabeira</t>
  </si>
  <si>
    <t>Ibicaraí</t>
  </si>
  <si>
    <t>Ibicoara</t>
  </si>
  <si>
    <t>Limoeiro do Norte</t>
  </si>
  <si>
    <t>Ibicuí</t>
  </si>
  <si>
    <t>Madalena</t>
  </si>
  <si>
    <t>Ibipeba</t>
  </si>
  <si>
    <t>Maracanaú</t>
  </si>
  <si>
    <t>Maranguape</t>
  </si>
  <si>
    <t>Ibipitanga</t>
  </si>
  <si>
    <t>Marco</t>
  </si>
  <si>
    <t>Ibiquera</t>
  </si>
  <si>
    <t>Martinópole</t>
  </si>
  <si>
    <t>Ibirapitanga</t>
  </si>
  <si>
    <t>Massapê</t>
  </si>
  <si>
    <t>Ibirapuã</t>
  </si>
  <si>
    <t>Mauriti</t>
  </si>
  <si>
    <t>Meruoca</t>
  </si>
  <si>
    <t>Ibirataia</t>
  </si>
  <si>
    <t>Milagres</t>
  </si>
  <si>
    <t>Ibitiara</t>
  </si>
  <si>
    <t>Ibititá</t>
  </si>
  <si>
    <t>Milhã</t>
  </si>
  <si>
    <t>Ibotirama</t>
  </si>
  <si>
    <t>Miraíma</t>
  </si>
  <si>
    <t>Missão Velha</t>
  </si>
  <si>
    <t>Mombaça</t>
  </si>
  <si>
    <t>Ichu</t>
  </si>
  <si>
    <t>Monsenhor Tabosa</t>
  </si>
  <si>
    <t>Igaporã</t>
  </si>
  <si>
    <t>Morada Nova</t>
  </si>
  <si>
    <t>Igrapiúna</t>
  </si>
  <si>
    <t>Moraújo</t>
  </si>
  <si>
    <t>Iguaí</t>
  </si>
  <si>
    <t>Morrinhos</t>
  </si>
  <si>
    <t>Ilhéus</t>
  </si>
  <si>
    <t>Mucambo</t>
  </si>
  <si>
    <t>Inhambupe</t>
  </si>
  <si>
    <t>Mulungu</t>
  </si>
  <si>
    <t>Ipecaetá</t>
  </si>
  <si>
    <t>Nova Olinda</t>
  </si>
  <si>
    <t>Ipiaú</t>
  </si>
  <si>
    <t>Nova Russas</t>
  </si>
  <si>
    <t>Ipirá</t>
  </si>
  <si>
    <t>Novo Oriente</t>
  </si>
  <si>
    <t>Ipupiara</t>
  </si>
  <si>
    <t>Ocara</t>
  </si>
  <si>
    <t>Irajuba</t>
  </si>
  <si>
    <t>Orós</t>
  </si>
  <si>
    <t>Iramaia</t>
  </si>
  <si>
    <t>Pacajus</t>
  </si>
  <si>
    <t>Iraquara</t>
  </si>
  <si>
    <t>Pacatuba</t>
  </si>
  <si>
    <t>Irará</t>
  </si>
  <si>
    <t>Pacoti</t>
  </si>
  <si>
    <t>Pacujá</t>
  </si>
  <si>
    <t>Irecê</t>
  </si>
  <si>
    <t>Palhano</t>
  </si>
  <si>
    <t>Itabela</t>
  </si>
  <si>
    <t>Palmácia</t>
  </si>
  <si>
    <t>Itaberaba</t>
  </si>
  <si>
    <t>Paracuru</t>
  </si>
  <si>
    <t>Itabuna</t>
  </si>
  <si>
    <t>Paraipaba</t>
  </si>
  <si>
    <t>Itacaré</t>
  </si>
  <si>
    <t>Parambu</t>
  </si>
  <si>
    <t>Itaeté</t>
  </si>
  <si>
    <t>Paramoti</t>
  </si>
  <si>
    <t>Itagi</t>
  </si>
  <si>
    <t>Pedra Branca</t>
  </si>
  <si>
    <t>Itagibá</t>
  </si>
  <si>
    <t>Penaforte</t>
  </si>
  <si>
    <t>Itagimirim</t>
  </si>
  <si>
    <t>Pentecoste</t>
  </si>
  <si>
    <t>Itaguaçu da Bahia</t>
  </si>
  <si>
    <t>Pereiro</t>
  </si>
  <si>
    <t>2310852</t>
  </si>
  <si>
    <t>Pindoretama</t>
  </si>
  <si>
    <t>Itaju do Colônia</t>
  </si>
  <si>
    <t>2310902</t>
  </si>
  <si>
    <t>Piquet Carneiro</t>
  </si>
  <si>
    <t>Itajuípe</t>
  </si>
  <si>
    <t>2310951</t>
  </si>
  <si>
    <t>Pires Ferreira</t>
  </si>
  <si>
    <t>2311009</t>
  </si>
  <si>
    <t>Poranga</t>
  </si>
  <si>
    <t>Itamaraju</t>
  </si>
  <si>
    <t>2311108</t>
  </si>
  <si>
    <t>Porteiras</t>
  </si>
  <si>
    <t>Itamari</t>
  </si>
  <si>
    <t>2311207</t>
  </si>
  <si>
    <t>Potengi</t>
  </si>
  <si>
    <t>Itambé</t>
  </si>
  <si>
    <t>2311231</t>
  </si>
  <si>
    <t>Potiretama</t>
  </si>
  <si>
    <t>Itanagra</t>
  </si>
  <si>
    <t>2311264</t>
  </si>
  <si>
    <t>Quiterianópolis</t>
  </si>
  <si>
    <t>2311306</t>
  </si>
  <si>
    <t>Quixadá</t>
  </si>
  <si>
    <t>Itanhém</t>
  </si>
  <si>
    <t>Itaparica</t>
  </si>
  <si>
    <t>2311355</t>
  </si>
  <si>
    <t>Quixelô</t>
  </si>
  <si>
    <t>2311405</t>
  </si>
  <si>
    <t>Quixeramobim</t>
  </si>
  <si>
    <t>Itapé</t>
  </si>
  <si>
    <t>2311504</t>
  </si>
  <si>
    <t>Quixeré</t>
  </si>
  <si>
    <t>Itapebi</t>
  </si>
  <si>
    <t>2311603</t>
  </si>
  <si>
    <t>Redenção</t>
  </si>
  <si>
    <t>2311702</t>
  </si>
  <si>
    <t>Reriutaba</t>
  </si>
  <si>
    <t>Itapetinga</t>
  </si>
  <si>
    <t>2311801</t>
  </si>
  <si>
    <t>Russas</t>
  </si>
  <si>
    <t>Itapicuru</t>
  </si>
  <si>
    <t>2311900</t>
  </si>
  <si>
    <t>Saboeiro</t>
  </si>
  <si>
    <t>2311959</t>
  </si>
  <si>
    <t>Salitre</t>
  </si>
  <si>
    <t>Itapitanga</t>
  </si>
  <si>
    <t>Itaquara</t>
  </si>
  <si>
    <t>2312205</t>
  </si>
  <si>
    <t>Santa Quitéria</t>
  </si>
  <si>
    <t>2312007</t>
  </si>
  <si>
    <t>Santana do Acaraú</t>
  </si>
  <si>
    <t>Itarantim</t>
  </si>
  <si>
    <t>2312106</t>
  </si>
  <si>
    <t>Santana do Cariri</t>
  </si>
  <si>
    <t>Itatim</t>
  </si>
  <si>
    <t>2312304</t>
  </si>
  <si>
    <t>São Benedito</t>
  </si>
  <si>
    <t>Itiruçu</t>
  </si>
  <si>
    <t>2312403</t>
  </si>
  <si>
    <t>São Gonçalo do Amarante</t>
  </si>
  <si>
    <t>Itiúba</t>
  </si>
  <si>
    <t>2312502</t>
  </si>
  <si>
    <t>São João do Jaguaribe</t>
  </si>
  <si>
    <t>Itororó</t>
  </si>
  <si>
    <t>2312601</t>
  </si>
  <si>
    <t>São Luís do Curu</t>
  </si>
  <si>
    <t>Ituaçu</t>
  </si>
  <si>
    <t>2312700</t>
  </si>
  <si>
    <t>Senador Pompeu</t>
  </si>
  <si>
    <t>Ituberá</t>
  </si>
  <si>
    <t>2312809</t>
  </si>
  <si>
    <t>Senador Sá</t>
  </si>
  <si>
    <t>2312908</t>
  </si>
  <si>
    <t>Iuiú</t>
  </si>
  <si>
    <t>Sobral</t>
  </si>
  <si>
    <t>2313005</t>
  </si>
  <si>
    <t>Solonópole</t>
  </si>
  <si>
    <t>Jaborandi</t>
  </si>
  <si>
    <t>2313104</t>
  </si>
  <si>
    <t>Tabuleiro do Norte</t>
  </si>
  <si>
    <t>Jacaraci</t>
  </si>
  <si>
    <t>2313203</t>
  </si>
  <si>
    <t>Tamboril</t>
  </si>
  <si>
    <t>Jacobina</t>
  </si>
  <si>
    <t>2313252</t>
  </si>
  <si>
    <t>Tarrafas</t>
  </si>
  <si>
    <t>Jaguaquara</t>
  </si>
  <si>
    <t>Jaguarari</t>
  </si>
  <si>
    <t>2313302</t>
  </si>
  <si>
    <t>Tauá</t>
  </si>
  <si>
    <t>Jaguaripe</t>
  </si>
  <si>
    <t>2313351</t>
  </si>
  <si>
    <t>Tejuçuoca</t>
  </si>
  <si>
    <t>Jandaíra</t>
  </si>
  <si>
    <t>Jequié</t>
  </si>
  <si>
    <t>2313401</t>
  </si>
  <si>
    <t>Tianguá</t>
  </si>
  <si>
    <t>2313500</t>
  </si>
  <si>
    <t>Jeremoabo</t>
  </si>
  <si>
    <t>Trairi</t>
  </si>
  <si>
    <t>Jiquiriçá</t>
  </si>
  <si>
    <t>2313559</t>
  </si>
  <si>
    <t>Tururu</t>
  </si>
  <si>
    <t>2313609</t>
  </si>
  <si>
    <t>Ubajara</t>
  </si>
  <si>
    <t>Jitaúna</t>
  </si>
  <si>
    <t>2313708</t>
  </si>
  <si>
    <t>Umari</t>
  </si>
  <si>
    <t>João Dourado</t>
  </si>
  <si>
    <t>2313757</t>
  </si>
  <si>
    <t>Umirim</t>
  </si>
  <si>
    <t>Juazeiro</t>
  </si>
  <si>
    <t>2313807</t>
  </si>
  <si>
    <t>Uruburetama</t>
  </si>
  <si>
    <t>Jucuruçu</t>
  </si>
  <si>
    <t>2313906</t>
  </si>
  <si>
    <t>Uruoca</t>
  </si>
  <si>
    <t>Jussara</t>
  </si>
  <si>
    <t>2313955</t>
  </si>
  <si>
    <t>Varjota</t>
  </si>
  <si>
    <t>Jussari</t>
  </si>
  <si>
    <t>2314003</t>
  </si>
  <si>
    <t>Várzea Alegre</t>
  </si>
  <si>
    <t>2314102</t>
  </si>
  <si>
    <t>Viçosa do Ceará</t>
  </si>
  <si>
    <t>Jussiape</t>
  </si>
  <si>
    <t>Lafaiete Coutinho</t>
  </si>
  <si>
    <t>Ceará</t>
  </si>
  <si>
    <t>Lagoa Real</t>
  </si>
  <si>
    <t>Laje</t>
  </si>
  <si>
    <r>
      <t>Fonte:</t>
    </r>
    <r>
      <rPr>
        <rFont val="Arial"/>
        <sz val="10.0"/>
      </rPr>
      <t xml:space="preserve"> IBGE, Resultados do Censo 2010.</t>
    </r>
  </si>
  <si>
    <t>Lajedão</t>
  </si>
  <si>
    <t>Lajedinho</t>
  </si>
  <si>
    <t>Lajedo do Tabocal</t>
  </si>
  <si>
    <t>Lamarão</t>
  </si>
  <si>
    <t>Lapão</t>
  </si>
  <si>
    <t>Lauro de Freitas</t>
  </si>
  <si>
    <t>Lençóis</t>
  </si>
  <si>
    <t>Licínio de Almeida</t>
  </si>
  <si>
    <t>Livramento de Nossa Senhora</t>
  </si>
  <si>
    <t>Luís Eduardo Magalhães</t>
  </si>
  <si>
    <t>Macajuba</t>
  </si>
  <si>
    <t>Macarani</t>
  </si>
  <si>
    <t>Macaúbas</t>
  </si>
  <si>
    <t>Macururé</t>
  </si>
  <si>
    <t>Madre de Deus</t>
  </si>
  <si>
    <t>Maetinga</t>
  </si>
  <si>
    <t>Maiquinique</t>
  </si>
  <si>
    <t>Mairi</t>
  </si>
  <si>
    <t>Malhada</t>
  </si>
  <si>
    <t>Malhada de Pedras</t>
  </si>
  <si>
    <t>Manoel Vitorino</t>
  </si>
  <si>
    <t>Mansidão</t>
  </si>
  <si>
    <t>Maracás</t>
  </si>
  <si>
    <t>Maragogipe</t>
  </si>
  <si>
    <t>Maraú</t>
  </si>
  <si>
    <t>Marcionílio Souza</t>
  </si>
  <si>
    <t>Mascote</t>
  </si>
  <si>
    <t>Mata de São João</t>
  </si>
  <si>
    <t>Matina</t>
  </si>
  <si>
    <t>Medeiros Neto</t>
  </si>
  <si>
    <t>Miguel Calmon</t>
  </si>
  <si>
    <t>Mirangaba</t>
  </si>
  <si>
    <t>Mirante</t>
  </si>
  <si>
    <t>Monte Santo</t>
  </si>
  <si>
    <t>Morpará</t>
  </si>
  <si>
    <t>Morro do Chapéu</t>
  </si>
  <si>
    <t>Mortugaba</t>
  </si>
  <si>
    <t>Mucugê</t>
  </si>
  <si>
    <t>Mucuri</t>
  </si>
  <si>
    <t>Mulungu do Morro</t>
  </si>
  <si>
    <t>Mundo Novo</t>
  </si>
  <si>
    <t>Muniz Ferreira</t>
  </si>
  <si>
    <t>Muquém de São Francisco</t>
  </si>
  <si>
    <t>Muritiba</t>
  </si>
  <si>
    <t>Mutuípe</t>
  </si>
  <si>
    <t>Nazaré</t>
  </si>
  <si>
    <t>Nilo Peçanha</t>
  </si>
  <si>
    <t>Nordestina</t>
  </si>
  <si>
    <t>Nova Canaã</t>
  </si>
  <si>
    <t>Nova Fátima</t>
  </si>
  <si>
    <t>Nova Ibiá</t>
  </si>
  <si>
    <t>Nova Itarana</t>
  </si>
  <si>
    <t>Nova Redenção</t>
  </si>
  <si>
    <t>Nova Soure</t>
  </si>
  <si>
    <t>Nova Viçosa</t>
  </si>
  <si>
    <t>Novo Horizonte</t>
  </si>
  <si>
    <t>Novo Triunfo</t>
  </si>
  <si>
    <t>Olindina</t>
  </si>
  <si>
    <t>Oliveira dos Brejinhos</t>
  </si>
  <si>
    <t>Ouriçangas</t>
  </si>
  <si>
    <t>Ourolândia</t>
  </si>
  <si>
    <t>Palmas de Monte Alto</t>
  </si>
  <si>
    <t>Palmeiras</t>
  </si>
  <si>
    <t>Paramirim</t>
  </si>
  <si>
    <t>Paratinga</t>
  </si>
  <si>
    <t>Paripiranga</t>
  </si>
  <si>
    <t>Pau Brasil</t>
  </si>
  <si>
    <t>Paulo Afonso</t>
  </si>
  <si>
    <t>Pé de Serra</t>
  </si>
  <si>
    <t>Pedrão</t>
  </si>
  <si>
    <t>Pedro Alexandre</t>
  </si>
  <si>
    <t>Piatã</t>
  </si>
  <si>
    <t>Pilão Arcado</t>
  </si>
  <si>
    <t>Pindaí</t>
  </si>
  <si>
    <t>Pindobaçu</t>
  </si>
  <si>
    <t>Pintadas</t>
  </si>
  <si>
    <t>Piraí do Norte</t>
  </si>
  <si>
    <t>Piripá</t>
  </si>
  <si>
    <t>Piritiba</t>
  </si>
  <si>
    <t>Brasília</t>
  </si>
  <si>
    <t>Planaltino</t>
  </si>
  <si>
    <t>Planalto</t>
  </si>
  <si>
    <t>Poções</t>
  </si>
  <si>
    <t>Pojuca</t>
  </si>
  <si>
    <r>
      <t xml:space="preserve">Fonte: </t>
    </r>
    <r>
      <rPr>
        <rFont val="Arial"/>
        <sz val="10.0"/>
      </rPr>
      <t>IBGE, Resultados do Censo 2010.</t>
    </r>
  </si>
  <si>
    <t>Ponto Novo</t>
  </si>
  <si>
    <t>Porto Seguro</t>
  </si>
  <si>
    <t>Potiraguá</t>
  </si>
  <si>
    <t>Prado</t>
  </si>
  <si>
    <t>Presidente Dutra</t>
  </si>
  <si>
    <t>Presidente Jânio Quadros</t>
  </si>
  <si>
    <t>Presidente Tancredo Neves</t>
  </si>
  <si>
    <t>Queimadas</t>
  </si>
  <si>
    <t>Quijingue</t>
  </si>
  <si>
    <t>Quixabeira</t>
  </si>
  <si>
    <t>Rafael Jambeiro</t>
  </si>
  <si>
    <t>Remanso</t>
  </si>
  <si>
    <t>Retirolândia</t>
  </si>
  <si>
    <t>Riachão das Neves</t>
  </si>
  <si>
    <t>Riachão do Jacuípe</t>
  </si>
  <si>
    <t>Riacho de Santana</t>
  </si>
  <si>
    <t>Ribeira do Amparo</t>
  </si>
  <si>
    <t>Ribeira do Pombal</t>
  </si>
  <si>
    <t>Ribeirão do Largo</t>
  </si>
  <si>
    <t>Rio de Contas</t>
  </si>
  <si>
    <t>Rio do Antônio</t>
  </si>
  <si>
    <t>Rio do Pires</t>
  </si>
  <si>
    <t>Rio Real</t>
  </si>
  <si>
    <t>Rodelas</t>
  </si>
  <si>
    <t>Ruy Barbosa</t>
  </si>
  <si>
    <t>Salinas da Margarida</t>
  </si>
  <si>
    <t>Salvador</t>
  </si>
  <si>
    <t>Santa Bárbara</t>
  </si>
  <si>
    <t>Santa Brígida</t>
  </si>
  <si>
    <t>Santa Cruz Cabrália</t>
  </si>
  <si>
    <t>Santa Cruz da Vitória</t>
  </si>
  <si>
    <t>Santa Inês</t>
  </si>
  <si>
    <t>Santa Luzia</t>
  </si>
  <si>
    <t>Santa Maria da Vitória</t>
  </si>
  <si>
    <t>Santa Rita de Cássia</t>
  </si>
  <si>
    <t>Santa Teresinha</t>
  </si>
  <si>
    <t>Santaluz</t>
  </si>
  <si>
    <t>Santanópolis</t>
  </si>
  <si>
    <t>Santo Amaro</t>
  </si>
  <si>
    <t>Santo Antônio de Jesus</t>
  </si>
  <si>
    <t>Santo Estêvão</t>
  </si>
  <si>
    <t>São Desidério</t>
  </si>
  <si>
    <t>São Domingos</t>
  </si>
  <si>
    <t>São Felipe</t>
  </si>
  <si>
    <t>São Félix</t>
  </si>
  <si>
    <t>São Félix do Coribe</t>
  </si>
  <si>
    <t>São Francisco do Conde</t>
  </si>
  <si>
    <t>São Gabriel</t>
  </si>
  <si>
    <t>São Gonçalo dos Campos</t>
  </si>
  <si>
    <t>São José da Vitória</t>
  </si>
  <si>
    <t>São José do Jacuípe</t>
  </si>
  <si>
    <t>São Miguel das Matas</t>
  </si>
  <si>
    <t>São Sebastião do Passé</t>
  </si>
  <si>
    <t>Sapeaçu</t>
  </si>
  <si>
    <t>Sátiro Dias</t>
  </si>
  <si>
    <t>Saubara</t>
  </si>
  <si>
    <t>Saúde</t>
  </si>
  <si>
    <t>Seabra</t>
  </si>
  <si>
    <t>Sebastião Laranjeiras</t>
  </si>
  <si>
    <t>Senhor do Bonfim</t>
  </si>
  <si>
    <t>Sento Sé</t>
  </si>
  <si>
    <t>Serra do Ramalho</t>
  </si>
  <si>
    <t>Serra Dourada</t>
  </si>
  <si>
    <t>Serra Preta</t>
  </si>
  <si>
    <t>Serrinha</t>
  </si>
  <si>
    <t>Serrolândia</t>
  </si>
  <si>
    <t>Simões Filho</t>
  </si>
  <si>
    <t>Sítio do Mato</t>
  </si>
  <si>
    <t>Sítio do Quinto</t>
  </si>
  <si>
    <t>Sobradinho</t>
  </si>
  <si>
    <t>Souto Soares</t>
  </si>
  <si>
    <t>Tabocas do Brejo Velho</t>
  </si>
  <si>
    <t>Tanhaçu</t>
  </si>
  <si>
    <t>Tanque Novo</t>
  </si>
  <si>
    <t>Tanquinho</t>
  </si>
  <si>
    <t>Taperoá</t>
  </si>
  <si>
    <t>Tapiramutá</t>
  </si>
  <si>
    <t>Teixeira de Freitas</t>
  </si>
  <si>
    <t>Teodoro Sampaio</t>
  </si>
  <si>
    <t>Teofilândia</t>
  </si>
  <si>
    <t>Teolândia</t>
  </si>
  <si>
    <t>Terra Nova</t>
  </si>
  <si>
    <t>Tremedal</t>
  </si>
  <si>
    <t>Tucano</t>
  </si>
  <si>
    <t>Uauá</t>
  </si>
  <si>
    <t>Ubaíra</t>
  </si>
  <si>
    <t>Ubaitaba</t>
  </si>
  <si>
    <t>Ubatã</t>
  </si>
  <si>
    <t>Uibaí</t>
  </si>
  <si>
    <t>Umburanas</t>
  </si>
  <si>
    <t>Una</t>
  </si>
  <si>
    <t>Urandi</t>
  </si>
  <si>
    <t>Uruçuca</t>
  </si>
  <si>
    <t>Utinga</t>
  </si>
  <si>
    <t>Valença</t>
  </si>
  <si>
    <t>Valente</t>
  </si>
  <si>
    <t>Várzea da Roça</t>
  </si>
  <si>
    <t>Várzea do Poço</t>
  </si>
  <si>
    <t>Várzea Nova</t>
  </si>
  <si>
    <t>Varzedo</t>
  </si>
  <si>
    <t>Vera Cruz</t>
  </si>
  <si>
    <t>Vereda</t>
  </si>
  <si>
    <t>Vitória da Conquista</t>
  </si>
  <si>
    <t>Wagner</t>
  </si>
  <si>
    <t>Wanderley</t>
  </si>
  <si>
    <t>Wenceslau Guimarães</t>
  </si>
  <si>
    <t>Xique-Xique</t>
  </si>
  <si>
    <t>??</t>
  </si>
  <si>
    <r>
      <t>Fonte:</t>
    </r>
    <r>
      <rPr>
        <rFont val="MS Sans Serif"/>
        <sz val="10.0"/>
      </rPr>
      <t xml:space="preserve"> IBGE, Resultados do Censo 2010.</t>
    </r>
  </si>
  <si>
    <t>Afonso Cláudio</t>
  </si>
  <si>
    <t>Água Doce do Norte</t>
  </si>
  <si>
    <t>Águia Branca</t>
  </si>
  <si>
    <t>Alegre</t>
  </si>
  <si>
    <t>Alfredo Chaves</t>
  </si>
  <si>
    <t>Alto Rio Novo</t>
  </si>
  <si>
    <t>Anchieta</t>
  </si>
  <si>
    <t>Apiacá</t>
  </si>
  <si>
    <t>Aracruz</t>
  </si>
  <si>
    <t>Atilio Vivacqua</t>
  </si>
  <si>
    <t>Baixo Guandu</t>
  </si>
  <si>
    <t>Barra de São Francisco</t>
  </si>
  <si>
    <t>Boa Esperança</t>
  </si>
  <si>
    <t>Bom Jesus do Norte</t>
  </si>
  <si>
    <t>Brejetuba</t>
  </si>
  <si>
    <t>Cachoeiro de Itapemirim</t>
  </si>
  <si>
    <t>Cariacica</t>
  </si>
  <si>
    <t>Castelo</t>
  </si>
  <si>
    <t>Colatina</t>
  </si>
  <si>
    <t>Conceição da Barra</t>
  </si>
  <si>
    <t>Conceição do Castelo</t>
  </si>
  <si>
    <t>Divino de São Lourenço</t>
  </si>
  <si>
    <t>Domingos Martins</t>
  </si>
  <si>
    <t>Dores do Rio Preto</t>
  </si>
  <si>
    <t>Ecoporanga</t>
  </si>
  <si>
    <t>Fundão</t>
  </si>
  <si>
    <t>Governador Lindenberg</t>
  </si>
  <si>
    <t>Guaçuí</t>
  </si>
  <si>
    <t>Guarapari</t>
  </si>
  <si>
    <t>Ibatiba</t>
  </si>
  <si>
    <t>Ibiraçu</t>
  </si>
  <si>
    <t>Ibitirama</t>
  </si>
  <si>
    <t>Iconha</t>
  </si>
  <si>
    <t>Irupi</t>
  </si>
  <si>
    <t>Itaguaçu</t>
  </si>
  <si>
    <t>Itapemirim</t>
  </si>
  <si>
    <t>Itarana</t>
  </si>
  <si>
    <t>Iúna</t>
  </si>
  <si>
    <t>Jaguaré</t>
  </si>
  <si>
    <t>Jerônimo Monteiro</t>
  </si>
  <si>
    <t>João Neiva</t>
  </si>
  <si>
    <t>Laranja da Terra</t>
  </si>
  <si>
    <t>Linhares</t>
  </si>
  <si>
    <t>Mantenópolis</t>
  </si>
  <si>
    <t>Marataízes</t>
  </si>
  <si>
    <t>Marechal Floriano</t>
  </si>
  <si>
    <t>Marilândia</t>
  </si>
  <si>
    <t>Mimoso do Sul</t>
  </si>
  <si>
    <t>Montanha</t>
  </si>
  <si>
    <t>Mucurici</t>
  </si>
  <si>
    <t>Muniz Freire</t>
  </si>
  <si>
    <t>Muqui</t>
  </si>
  <si>
    <t>Nova Venécia</t>
  </si>
  <si>
    <t>Pancas</t>
  </si>
  <si>
    <t>Pedro Canário</t>
  </si>
  <si>
    <t>Pinheiros</t>
  </si>
  <si>
    <t>Piúma</t>
  </si>
  <si>
    <t>Ponto Belo</t>
  </si>
  <si>
    <t>Presidente Kennedy</t>
  </si>
  <si>
    <t>Rio Bananal</t>
  </si>
  <si>
    <t>Rio Novo do Sul</t>
  </si>
  <si>
    <t>Santa Leopoldina</t>
  </si>
  <si>
    <t>Santa Maria de Jetibá</t>
  </si>
  <si>
    <t>Santa Teresa</t>
  </si>
  <si>
    <t>São Domingos do Norte</t>
  </si>
  <si>
    <t>São Gabriel da Palha</t>
  </si>
  <si>
    <t>São José do Calçado</t>
  </si>
  <si>
    <t>São Mateus</t>
  </si>
  <si>
    <t>São Roque do Canaã</t>
  </si>
  <si>
    <t>Serra</t>
  </si>
  <si>
    <t>Sooretama</t>
  </si>
  <si>
    <t>Vargem Alta</t>
  </si>
  <si>
    <t>Venda Nova do Imigrante</t>
  </si>
  <si>
    <t>Viana</t>
  </si>
  <si>
    <t>Vila Pavão</t>
  </si>
  <si>
    <t>Vila Valério</t>
  </si>
  <si>
    <t>Vila Velha</t>
  </si>
  <si>
    <t>Vitória</t>
  </si>
  <si>
    <t>Espírito Santo</t>
  </si>
  <si>
    <r>
      <t>Fonte:</t>
    </r>
    <r>
      <rPr>
        <rFont val="Arial"/>
        <sz val="10.0"/>
      </rPr>
      <t xml:space="preserve"> IBGE, Resultados do Censo 2010.</t>
    </r>
  </si>
  <si>
    <t>Abadia de Goiás</t>
  </si>
  <si>
    <t>Abadiânia</t>
  </si>
  <si>
    <t>Acreúna</t>
  </si>
  <si>
    <t>Adelândia</t>
  </si>
  <si>
    <t>Água Fria de Goiás</t>
  </si>
  <si>
    <t>Água Limpa</t>
  </si>
  <si>
    <t>Águas Lindas de Goiás</t>
  </si>
  <si>
    <t>Alexânia</t>
  </si>
  <si>
    <t>Aloândia</t>
  </si>
  <si>
    <t>Alto Horizonte</t>
  </si>
  <si>
    <t>Alto Paraíso de Goiás</t>
  </si>
  <si>
    <t>Alvorada do Norte</t>
  </si>
  <si>
    <t>Amaralina</t>
  </si>
  <si>
    <t>Americano do Brasil</t>
  </si>
  <si>
    <t>Amorinópolis</t>
  </si>
  <si>
    <t>Anápolis</t>
  </si>
  <si>
    <t>Anhanguera</t>
  </si>
  <si>
    <t>Anicuns</t>
  </si>
  <si>
    <t>Aparecida de Goiânia</t>
  </si>
  <si>
    <t>Aparecida do Rio Doce</t>
  </si>
  <si>
    <t>Aporé</t>
  </si>
  <si>
    <t>Araçu</t>
  </si>
  <si>
    <t>Aragarças</t>
  </si>
  <si>
    <t>Aragoiânia</t>
  </si>
  <si>
    <t>Araguapaz</t>
  </si>
  <si>
    <t>Arenópolis</t>
  </si>
  <si>
    <t>Aruanã</t>
  </si>
  <si>
    <t>Aurilândia</t>
  </si>
  <si>
    <t>Avelinópolis</t>
  </si>
  <si>
    <t>Baliza</t>
  </si>
  <si>
    <t>Bela Vista de Goiás</t>
  </si>
  <si>
    <t>Bom Jardim de Goiás</t>
  </si>
  <si>
    <t>Bom Jesus de Goiás</t>
  </si>
  <si>
    <t>Bonfinópolis</t>
  </si>
  <si>
    <t>Bonópolis</t>
  </si>
  <si>
    <t>Brazabrantes</t>
  </si>
  <si>
    <t>Britânia</t>
  </si>
  <si>
    <t>Buriti Alegre</t>
  </si>
  <si>
    <t>Buriti de Goiás</t>
  </si>
  <si>
    <t>Buritinópolis</t>
  </si>
  <si>
    <t>Cabeceiras</t>
  </si>
  <si>
    <t>Cachoeira Alta</t>
  </si>
  <si>
    <t>Cachoeira de Goiás</t>
  </si>
  <si>
    <t>Cachoeira Dourada</t>
  </si>
  <si>
    <t>Caçu</t>
  </si>
  <si>
    <t>Caiapônia</t>
  </si>
  <si>
    <t>Caldas Novas</t>
  </si>
  <si>
    <t>Caldazinha</t>
  </si>
  <si>
    <t>Campestre de Goiás</t>
  </si>
  <si>
    <t>Campinaçu</t>
  </si>
  <si>
    <t>Campinorte</t>
  </si>
  <si>
    <t>Campo Alegre de Goiás</t>
  </si>
  <si>
    <t>Campo Limpo de Goiás</t>
  </si>
  <si>
    <t>Campos Belos</t>
  </si>
  <si>
    <t>Campos Verdes</t>
  </si>
  <si>
    <t>Carmo do Rio Verde</t>
  </si>
  <si>
    <t>Castelândia</t>
  </si>
  <si>
    <t>Catalão</t>
  </si>
  <si>
    <t>Caturaí</t>
  </si>
  <si>
    <t>Cavalcante</t>
  </si>
  <si>
    <t>Ceres</t>
  </si>
  <si>
    <t>Cezarina</t>
  </si>
  <si>
    <t>Chapadão do Céu</t>
  </si>
  <si>
    <t>Cidade Ocidental</t>
  </si>
  <si>
    <t>Cocalzinho de Goiás</t>
  </si>
  <si>
    <t>Colinas do Sul</t>
  </si>
  <si>
    <t>Córrego do Ouro</t>
  </si>
  <si>
    <t>Corumbá de Goiás</t>
  </si>
  <si>
    <t>Corumbaíba</t>
  </si>
  <si>
    <t>Cristalina</t>
  </si>
  <si>
    <t>Cristianópolis</t>
  </si>
  <si>
    <t>Crixás</t>
  </si>
  <si>
    <t>Cromínia</t>
  </si>
  <si>
    <t>Cumari</t>
  </si>
  <si>
    <t>Damianópolis</t>
  </si>
  <si>
    <t>Damolândia</t>
  </si>
  <si>
    <t>Davinópolis</t>
  </si>
  <si>
    <t>Diorama</t>
  </si>
  <si>
    <t>Divinópolis de Goiás</t>
  </si>
  <si>
    <t>Doverlândia</t>
  </si>
  <si>
    <t>Edealina</t>
  </si>
  <si>
    <t>Edéia</t>
  </si>
  <si>
    <t>Estrela do Norte</t>
  </si>
  <si>
    <t>Faina</t>
  </si>
  <si>
    <t>Fazenda Nova</t>
  </si>
  <si>
    <t>Firminópolis</t>
  </si>
  <si>
    <t>Flores de Goiás</t>
  </si>
  <si>
    <t>Formosa</t>
  </si>
  <si>
    <t>Formoso</t>
  </si>
  <si>
    <t>Gameleira de Goiás</t>
  </si>
  <si>
    <t>Goianápolis</t>
  </si>
  <si>
    <t>Goiandira</t>
  </si>
  <si>
    <t>Goianésia</t>
  </si>
  <si>
    <t>Goiânia</t>
  </si>
  <si>
    <t>Goianira</t>
  </si>
  <si>
    <t>Goiás</t>
  </si>
  <si>
    <t>Goiatuba</t>
  </si>
  <si>
    <t>Gouvelândia</t>
  </si>
  <si>
    <t>Guapó</t>
  </si>
  <si>
    <t>Guaraíta</t>
  </si>
  <si>
    <t>Guarani de Goiás</t>
  </si>
  <si>
    <t>Guarinos</t>
  </si>
  <si>
    <t>Heitoraí</t>
  </si>
  <si>
    <t>Hidrolina</t>
  </si>
  <si>
    <t>Iaciara</t>
  </si>
  <si>
    <t>Inaciolândia</t>
  </si>
  <si>
    <t>Indiara</t>
  </si>
  <si>
    <t>Inhumas</t>
  </si>
  <si>
    <t>Ipameri</t>
  </si>
  <si>
    <t>Ipiranga de Goiás</t>
  </si>
  <si>
    <t>Iporá</t>
  </si>
  <si>
    <t>Israelândia</t>
  </si>
  <si>
    <t>Itaberaí</t>
  </si>
  <si>
    <t>Itaguari</t>
  </si>
  <si>
    <t>Itaguaru</t>
  </si>
  <si>
    <t>Itajá</t>
  </si>
  <si>
    <t>Itapaci</t>
  </si>
  <si>
    <t>Itapirapuã</t>
  </si>
  <si>
    <t>Itapuranga</t>
  </si>
  <si>
    <t>Itarumã</t>
  </si>
  <si>
    <t>Itauçu</t>
  </si>
  <si>
    <t>Itumbiara</t>
  </si>
  <si>
    <t>Ivolândia</t>
  </si>
  <si>
    <t>Jandaia</t>
  </si>
  <si>
    <t>Jaraguá</t>
  </si>
  <si>
    <t>Jataí</t>
  </si>
  <si>
    <t>Jaupaci</t>
  </si>
  <si>
    <t>Jesúpolis</t>
  </si>
  <si>
    <t>Joviânia</t>
  </si>
  <si>
    <t>Lagoa Santa</t>
  </si>
  <si>
    <t>Leopoldo de Bulhões</t>
  </si>
  <si>
    <t>Luziânia</t>
  </si>
  <si>
    <t>Mairipotaba</t>
  </si>
  <si>
    <t>Mambaí</t>
  </si>
  <si>
    <t>Mara Rosa</t>
  </si>
  <si>
    <t>Marzagão</t>
  </si>
  <si>
    <t>Matrinchã</t>
  </si>
  <si>
    <t>Maurilândia</t>
  </si>
  <si>
    <t>Mimoso de Goiás</t>
  </si>
  <si>
    <t>Minaçu</t>
  </si>
  <si>
    <t>Mineiros</t>
  </si>
  <si>
    <t>Moiporá</t>
  </si>
  <si>
    <t>Monte Alegre de Goiás</t>
  </si>
  <si>
    <t>Montes Claros de Goiás</t>
  </si>
  <si>
    <t>Montividiu</t>
  </si>
  <si>
    <t>Montividiu do Norte</t>
  </si>
  <si>
    <t>Morro Agudo de Goiás</t>
  </si>
  <si>
    <t>Mossâmedes</t>
  </si>
  <si>
    <t>Mozarlândia</t>
  </si>
  <si>
    <t>Mutunópolis</t>
  </si>
  <si>
    <t>Nazário</t>
  </si>
  <si>
    <t>Nerópolis</t>
  </si>
  <si>
    <t>Niquelândia</t>
  </si>
  <si>
    <t>Nova América</t>
  </si>
  <si>
    <t>Nova Aurora</t>
  </si>
  <si>
    <t>Nova Crixás</t>
  </si>
  <si>
    <t>Nova Glória</t>
  </si>
  <si>
    <t>Nova Iguaçu de Goiás</t>
  </si>
  <si>
    <t>Nova Roma</t>
  </si>
  <si>
    <t>Nova Veneza</t>
  </si>
  <si>
    <t>Novo Brasil</t>
  </si>
  <si>
    <t>Novo Gama</t>
  </si>
  <si>
    <t>Novo Planalto</t>
  </si>
  <si>
    <t>Orizona</t>
  </si>
  <si>
    <t>Ouro Verde de Goiás</t>
  </si>
  <si>
    <t>Ouvidor</t>
  </si>
  <si>
    <t>Padre Bernardo</t>
  </si>
  <si>
    <t>Palestina de Goiás</t>
  </si>
  <si>
    <t>Palmeiras de Goiás</t>
  </si>
  <si>
    <t>Palmelo</t>
  </si>
  <si>
    <t>Palminópolis</t>
  </si>
  <si>
    <t>Panamá</t>
  </si>
  <si>
    <t>Paranaiguara</t>
  </si>
  <si>
    <t>Paraúna</t>
  </si>
  <si>
    <t>Perolândia</t>
  </si>
  <si>
    <t>Petrolina de Goiás</t>
  </si>
  <si>
    <t>Pilar de Goiás</t>
  </si>
  <si>
    <t>Piracanjuba</t>
  </si>
  <si>
    <t>Pirenópolis</t>
  </si>
  <si>
    <t>Pires do Rio</t>
  </si>
  <si>
    <t>Planaltina</t>
  </si>
  <si>
    <t>Pontalina</t>
  </si>
  <si>
    <t>Porangatu</t>
  </si>
  <si>
    <t>Porteirão</t>
  </si>
  <si>
    <t>Portelândia</t>
  </si>
  <si>
    <t>Posse</t>
  </si>
  <si>
    <t>Professor Jamil</t>
  </si>
  <si>
    <t>Quirinópolis</t>
  </si>
  <si>
    <t>Rialma</t>
  </si>
  <si>
    <t>Rianápolis</t>
  </si>
  <si>
    <t>Rio Quente</t>
  </si>
  <si>
    <t>Rio Verde</t>
  </si>
  <si>
    <t>Rubiataba</t>
  </si>
  <si>
    <t>Sanclerlândia</t>
  </si>
  <si>
    <t>Santa Bárbara de Goiás</t>
  </si>
  <si>
    <t>Santa Cruz de Goiás</t>
  </si>
  <si>
    <t>Santa Fé de Goiás</t>
  </si>
  <si>
    <t>Santa Helena de Goiás</t>
  </si>
  <si>
    <t>Santa Isabel</t>
  </si>
  <si>
    <t>Santa Rita do Araguaia</t>
  </si>
  <si>
    <t>Santa Rita do Novo Destino</t>
  </si>
  <si>
    <t>Santa Rosa de Goiás</t>
  </si>
  <si>
    <t>Santa Tereza de Goiás</t>
  </si>
  <si>
    <t>Santa Terezinha de Goiás</t>
  </si>
  <si>
    <t>Santo Antônio da Barra</t>
  </si>
  <si>
    <t>Santo Antônio de Goiás</t>
  </si>
  <si>
    <t>Santo Antônio do Descoberto</t>
  </si>
  <si>
    <t>São Francisco de Goiás</t>
  </si>
  <si>
    <t>São João da Paraúna</t>
  </si>
  <si>
    <t>São João d'Aliança</t>
  </si>
  <si>
    <t>São Luís de Montes Belos</t>
  </si>
  <si>
    <t>São Luíz do Norte</t>
  </si>
  <si>
    <t>São Miguel do Araguaia</t>
  </si>
  <si>
    <t>São Miguel do Passa Quatro</t>
  </si>
  <si>
    <t>São Patrício</t>
  </si>
  <si>
    <t>São Simão</t>
  </si>
  <si>
    <t>Senador Canedo</t>
  </si>
  <si>
    <t>Serranópolis</t>
  </si>
  <si>
    <t>Açailândia</t>
  </si>
  <si>
    <t>Afonso Cunha</t>
  </si>
  <si>
    <t>Água Doce do Maranhão</t>
  </si>
  <si>
    <t>Alcântara</t>
  </si>
  <si>
    <t>Aldeias Altas</t>
  </si>
  <si>
    <t>Silvânia</t>
  </si>
  <si>
    <t>Altamira do Maranhão</t>
  </si>
  <si>
    <t>Simolândia</t>
  </si>
  <si>
    <t>Alto Alegre do Maranhão</t>
  </si>
  <si>
    <t>Sítio d'Abadia</t>
  </si>
  <si>
    <t>Taquaral de Goiás</t>
  </si>
  <si>
    <t>Alto Alegre do Pindaré</t>
  </si>
  <si>
    <t>Teresina de Goiás</t>
  </si>
  <si>
    <t>Terezópolis de Goiás</t>
  </si>
  <si>
    <t>Alto Parnaíba</t>
  </si>
  <si>
    <t>Três Ranchos</t>
  </si>
  <si>
    <t>Amapá do Maranhão</t>
  </si>
  <si>
    <t>Trindade</t>
  </si>
  <si>
    <t>Amarante do Maranhão</t>
  </si>
  <si>
    <t>Trombas</t>
  </si>
  <si>
    <t>Turvânia</t>
  </si>
  <si>
    <t>Anajatuba</t>
  </si>
  <si>
    <t>Anapurus</t>
  </si>
  <si>
    <t>Turvelândia</t>
  </si>
  <si>
    <t>Apicum-Açu</t>
  </si>
  <si>
    <t>Uirapuru</t>
  </si>
  <si>
    <t>Araguanã</t>
  </si>
  <si>
    <t>Uruaçu</t>
  </si>
  <si>
    <t>Uruana</t>
  </si>
  <si>
    <t>Araioses</t>
  </si>
  <si>
    <t>Arame</t>
  </si>
  <si>
    <t>Urutaí</t>
  </si>
  <si>
    <t>Valparaíso de Goiás</t>
  </si>
  <si>
    <t>Arari</t>
  </si>
  <si>
    <t>Varjão</t>
  </si>
  <si>
    <t>Vianópolis</t>
  </si>
  <si>
    <t>Axixá</t>
  </si>
  <si>
    <t>Vicentinópolis</t>
  </si>
  <si>
    <t>Vila Boa</t>
  </si>
  <si>
    <t>Bacabal</t>
  </si>
  <si>
    <t>Bacabeira</t>
  </si>
  <si>
    <t>Vila Propício</t>
  </si>
  <si>
    <t>Bacuri</t>
  </si>
  <si>
    <t>Bacurituba</t>
  </si>
  <si>
    <t>Balsas</t>
  </si>
  <si>
    <t>Barão de Grajaú</t>
  </si>
  <si>
    <t>Barra do Corda</t>
  </si>
  <si>
    <t>Barreirinhas</t>
  </si>
  <si>
    <t>Bela Vista do Maranhão</t>
  </si>
  <si>
    <t>Belágua</t>
  </si>
  <si>
    <t>Benedito Leite</t>
  </si>
  <si>
    <t>Bequimão</t>
  </si>
  <si>
    <t>Bernardo do Mearim</t>
  </si>
  <si>
    <t>Boa Vista do Gurupi</t>
  </si>
  <si>
    <t>Bom Jardim</t>
  </si>
  <si>
    <t>Bom Jesus das Selvas</t>
  </si>
  <si>
    <t>Bom Lugar</t>
  </si>
  <si>
    <t>Brejo</t>
  </si>
  <si>
    <t>Brejo de Areia</t>
  </si>
  <si>
    <t>Buriti</t>
  </si>
  <si>
    <t>Buriti Bravo</t>
  </si>
  <si>
    <t>Buriticupu</t>
  </si>
  <si>
    <t>Buritirana</t>
  </si>
  <si>
    <t>Cachoeira Grande</t>
  </si>
  <si>
    <t>Cajapió</t>
  </si>
  <si>
    <t>Cajari</t>
  </si>
  <si>
    <t>Campestre do Maranhão</t>
  </si>
  <si>
    <t>Cândido Mendes</t>
  </si>
  <si>
    <t>Cantanhede</t>
  </si>
  <si>
    <t>Capinzal do Norte</t>
  </si>
  <si>
    <t>Carolina</t>
  </si>
  <si>
    <t>Carutapera</t>
  </si>
  <si>
    <t>Caxias</t>
  </si>
  <si>
    <t>Cedral</t>
  </si>
  <si>
    <t>Central do Maranhão</t>
  </si>
  <si>
    <t>Centro do Guilherme</t>
  </si>
  <si>
    <t>Centro Novo do Maranhão</t>
  </si>
  <si>
    <t>Chapadinha</t>
  </si>
  <si>
    <t>Cidelândia</t>
  </si>
  <si>
    <t>Codó</t>
  </si>
  <si>
    <t>Coelho Neto</t>
  </si>
  <si>
    <t>Colinas</t>
  </si>
  <si>
    <t>Conceição do Lago-Açu</t>
  </si>
  <si>
    <t>Coroatá</t>
  </si>
  <si>
    <t>Cururupu</t>
  </si>
  <si>
    <t>Dom Pedro</t>
  </si>
  <si>
    <t>Duque Bacelar</t>
  </si>
  <si>
    <t>Esperantinópolis</t>
  </si>
  <si>
    <t>Estreito</t>
  </si>
  <si>
    <t>Feira Nova do Maranhão</t>
  </si>
  <si>
    <t>Fernando Falcão</t>
  </si>
  <si>
    <t>Formosa da Serra Negra</t>
  </si>
  <si>
    <t>Fortaleza dos Nogueiras</t>
  </si>
  <si>
    <t>Fortuna</t>
  </si>
  <si>
    <t>Godofredo Viana</t>
  </si>
  <si>
    <t>Gonçalves Dias</t>
  </si>
  <si>
    <t>Governador Archer</t>
  </si>
  <si>
    <t>Governador Edison Lobão</t>
  </si>
  <si>
    <t>Governador Eugênio Barros</t>
  </si>
  <si>
    <t>Governador Luiz Rocha</t>
  </si>
  <si>
    <t>Governador Newton Bello</t>
  </si>
  <si>
    <t>Governador Nunes Freire</t>
  </si>
  <si>
    <t>Graça Aranha</t>
  </si>
  <si>
    <t>Grajaú</t>
  </si>
  <si>
    <t>Guimarães</t>
  </si>
  <si>
    <t>Humberto de Campos</t>
  </si>
  <si>
    <t>Icatu</t>
  </si>
  <si>
    <t>Igarapé do Meio</t>
  </si>
  <si>
    <t>Igarapé Grande</t>
  </si>
  <si>
    <t>Imperatriz</t>
  </si>
  <si>
    <t>Itaipava do Grajaú</t>
  </si>
  <si>
    <t>Itapecuru Mirim</t>
  </si>
  <si>
    <t>Itinga do Maranhão</t>
  </si>
  <si>
    <t>Jatobá</t>
  </si>
  <si>
    <t>Jenipapo dos Vieiras</t>
  </si>
  <si>
    <t>João Lisboa</t>
  </si>
  <si>
    <t>Joselândia</t>
  </si>
  <si>
    <t>Junco do Maranhão</t>
  </si>
  <si>
    <t>Lago da Pedra</t>
  </si>
  <si>
    <t>Lago do Junco</t>
  </si>
  <si>
    <t>Lago dos Rodrigues</t>
  </si>
  <si>
    <t>Lago Verde</t>
  </si>
  <si>
    <t>Lagoa do Mato</t>
  </si>
  <si>
    <t>Lagoa Grande do Maranhão</t>
  </si>
  <si>
    <t>Lajeado Novo</t>
  </si>
  <si>
    <t>Lima Campos</t>
  </si>
  <si>
    <t>Loreto</t>
  </si>
  <si>
    <t>Luís Domingues</t>
  </si>
  <si>
    <t>Magalhães de Almeida</t>
  </si>
  <si>
    <t>Maracaçumé</t>
  </si>
  <si>
    <t>Marajá do Sena</t>
  </si>
  <si>
    <t>Maranhãozinho</t>
  </si>
  <si>
    <t>Mata Roma</t>
  </si>
  <si>
    <t>Matinha</t>
  </si>
  <si>
    <t>Matões</t>
  </si>
  <si>
    <t>Matões do Norte</t>
  </si>
  <si>
    <t>Milagres do Maranhão</t>
  </si>
  <si>
    <t>Mirador</t>
  </si>
  <si>
    <t>Miranda do Norte</t>
  </si>
  <si>
    <t>Mirinzal</t>
  </si>
  <si>
    <t>Monção</t>
  </si>
  <si>
    <t>Montes Altos</t>
  </si>
  <si>
    <t>Morros</t>
  </si>
  <si>
    <t>Nina Rodrigues</t>
  </si>
  <si>
    <t>Nova Colinas</t>
  </si>
  <si>
    <t>Nova Iorque</t>
  </si>
  <si>
    <t>Nova Olinda do Maranhão</t>
  </si>
  <si>
    <t>Olho d'Água das Cunhãs</t>
  </si>
  <si>
    <t>Olinda Nova do Maranhão</t>
  </si>
  <si>
    <t>Paço do Lumiar</t>
  </si>
  <si>
    <t>Palmeirândia</t>
  </si>
  <si>
    <t>Paraibano</t>
  </si>
  <si>
    <t>Parnarama</t>
  </si>
  <si>
    <t>Passagem Franca</t>
  </si>
  <si>
    <t>Pastos Bons</t>
  </si>
  <si>
    <t>Paulino Neves</t>
  </si>
  <si>
    <t>Paulo Ramos</t>
  </si>
  <si>
    <t>Pedreiras</t>
  </si>
  <si>
    <t>Pedro do Rosário</t>
  </si>
  <si>
    <t>Penalva</t>
  </si>
  <si>
    <t>2108405</t>
  </si>
  <si>
    <t>Peri Mirim</t>
  </si>
  <si>
    <t>2108454</t>
  </si>
  <si>
    <t>Peritoró</t>
  </si>
  <si>
    <t>2108504</t>
  </si>
  <si>
    <t>Pindaré-Mirim</t>
  </si>
  <si>
    <t>2108603</t>
  </si>
  <si>
    <t>Pinheiro</t>
  </si>
  <si>
    <t>2108702</t>
  </si>
  <si>
    <t>Pio XII</t>
  </si>
  <si>
    <t>2108801</t>
  </si>
  <si>
    <t>Pirapemas</t>
  </si>
  <si>
    <t>2108900</t>
  </si>
  <si>
    <t>Poção de Pedras</t>
  </si>
  <si>
    <t>2109007</t>
  </si>
  <si>
    <t>Porto Franco</t>
  </si>
  <si>
    <t>2109056</t>
  </si>
  <si>
    <t>Porto Rico do Maranhão</t>
  </si>
  <si>
    <t>2109106</t>
  </si>
  <si>
    <t>2109205</t>
  </si>
  <si>
    <t>Presidente Juscelino</t>
  </si>
  <si>
    <t>2109239</t>
  </si>
  <si>
    <t>Presidente Médici</t>
  </si>
  <si>
    <t>2109270</t>
  </si>
  <si>
    <t>Presidente Sarney</t>
  </si>
  <si>
    <t>2109304</t>
  </si>
  <si>
    <t>Presidente Vargas</t>
  </si>
  <si>
    <t>2109403</t>
  </si>
  <si>
    <t>Primeira Cruz</t>
  </si>
  <si>
    <t>2109452</t>
  </si>
  <si>
    <t>Raposa</t>
  </si>
  <si>
    <t>2109502</t>
  </si>
  <si>
    <t>Riachão</t>
  </si>
  <si>
    <t>2109551</t>
  </si>
  <si>
    <t>Ribamar Fiquene</t>
  </si>
  <si>
    <t>2109601</t>
  </si>
  <si>
    <t>Rosário</t>
  </si>
  <si>
    <t>2109700</t>
  </si>
  <si>
    <t>Sambaíba</t>
  </si>
  <si>
    <t>2109759</t>
  </si>
  <si>
    <t>Santa Filomena do Maranhão</t>
  </si>
  <si>
    <t>2109809</t>
  </si>
  <si>
    <t>Santa Helena</t>
  </si>
  <si>
    <t>2109908</t>
  </si>
  <si>
    <t>2110005</t>
  </si>
  <si>
    <t>2110039</t>
  </si>
  <si>
    <t>Santa Luzia do Paruá</t>
  </si>
  <si>
    <t>2110104</t>
  </si>
  <si>
    <t>Santa Quitéria do Maranhão</t>
  </si>
  <si>
    <t>2110203</t>
  </si>
  <si>
    <t>Santa Rita</t>
  </si>
  <si>
    <t>2110237</t>
  </si>
  <si>
    <t>Santana do Maranhão</t>
  </si>
  <si>
    <t>2110278</t>
  </si>
  <si>
    <t>Santo Amaro do Maranhão</t>
  </si>
  <si>
    <t>2110302</t>
  </si>
  <si>
    <t>Santo Antônio dos Lopes</t>
  </si>
  <si>
    <t>2110401</t>
  </si>
  <si>
    <t>São Benedito do Rio Preto</t>
  </si>
  <si>
    <t>2110500</t>
  </si>
  <si>
    <t>São Bento</t>
  </si>
  <si>
    <t>2110609</t>
  </si>
  <si>
    <t>São Bernardo</t>
  </si>
  <si>
    <t>2110658</t>
  </si>
  <si>
    <t>São Domingos do Azeitão</t>
  </si>
  <si>
    <t>2110708</t>
  </si>
  <si>
    <t>São Domingos do Maranhão</t>
  </si>
  <si>
    <t>2110807</t>
  </si>
  <si>
    <t>São Félix de Balsas</t>
  </si>
  <si>
    <t>2110856</t>
  </si>
  <si>
    <t>São Francisco do Brejão</t>
  </si>
  <si>
    <t>2110906</t>
  </si>
  <si>
    <t>São Francisco do Maranhão</t>
  </si>
  <si>
    <t>2111003</t>
  </si>
  <si>
    <t>São João Batista</t>
  </si>
  <si>
    <t>2111029</t>
  </si>
  <si>
    <t>São João do Carú</t>
  </si>
  <si>
    <t>2111052</t>
  </si>
  <si>
    <t>São João do Paraíso</t>
  </si>
  <si>
    <t>2111078</t>
  </si>
  <si>
    <t>São João do Soter</t>
  </si>
  <si>
    <t>2111102</t>
  </si>
  <si>
    <t>São João dos Patos</t>
  </si>
  <si>
    <t>2111201</t>
  </si>
  <si>
    <t>São José de Ribamar</t>
  </si>
  <si>
    <t>2111250</t>
  </si>
  <si>
    <t>São José dos Basílios</t>
  </si>
  <si>
    <t>2111300</t>
  </si>
  <si>
    <t>São Luís</t>
  </si>
  <si>
    <t>2111409</t>
  </si>
  <si>
    <t>São Luís Gonzaga do Maranhão</t>
  </si>
  <si>
    <t>2111508</t>
  </si>
  <si>
    <t>São Mateus do Maranhão</t>
  </si>
  <si>
    <t>2111532</t>
  </si>
  <si>
    <t>São Pedro da Água Branca</t>
  </si>
  <si>
    <t>2111573</t>
  </si>
  <si>
    <t>São Pedro dos Crentes</t>
  </si>
  <si>
    <t>2111607</t>
  </si>
  <si>
    <t>São Raimundo das Mangabeiras</t>
  </si>
  <si>
    <t>2111631</t>
  </si>
  <si>
    <t>São Raimundo do Doca Bezerra</t>
  </si>
  <si>
    <t>2111672</t>
  </si>
  <si>
    <t>São Roberto</t>
  </si>
  <si>
    <t>2111706</t>
  </si>
  <si>
    <t>São Vicente Ferrer</t>
  </si>
  <si>
    <t>2111722</t>
  </si>
  <si>
    <t>Satubinha</t>
  </si>
  <si>
    <t>2111748</t>
  </si>
  <si>
    <t>Senador Alexandre Costa</t>
  </si>
  <si>
    <t>2111763</t>
  </si>
  <si>
    <t>Senador La Rocque</t>
  </si>
  <si>
    <t>2111789</t>
  </si>
  <si>
    <t>Serrano do Maranhão</t>
  </si>
  <si>
    <t>2111805</t>
  </si>
  <si>
    <t>Sítio Novo</t>
  </si>
  <si>
    <t>2111904</t>
  </si>
  <si>
    <t>Sucupira do Norte</t>
  </si>
  <si>
    <t>2111953</t>
  </si>
  <si>
    <t>Sucupira do Riachão</t>
  </si>
  <si>
    <t>2112001</t>
  </si>
  <si>
    <t>Tasso Fragoso</t>
  </si>
  <si>
    <t>2112100</t>
  </si>
  <si>
    <t>Timbiras</t>
  </si>
  <si>
    <t>2112209</t>
  </si>
  <si>
    <t>Timon</t>
  </si>
  <si>
    <t>2112233</t>
  </si>
  <si>
    <t>Trizidela do Vale</t>
  </si>
  <si>
    <t>2112274</t>
  </si>
  <si>
    <t>Tufilândia</t>
  </si>
  <si>
    <t>2112308</t>
  </si>
  <si>
    <t>Tuntum</t>
  </si>
  <si>
    <t>2112407</t>
  </si>
  <si>
    <t>Turiaçu</t>
  </si>
  <si>
    <t>2112456</t>
  </si>
  <si>
    <t>Turilândia</t>
  </si>
  <si>
    <t>2112506</t>
  </si>
  <si>
    <t>Tutóia</t>
  </si>
  <si>
    <t>2112605</t>
  </si>
  <si>
    <t>Urbano Santos</t>
  </si>
  <si>
    <t>2112704</t>
  </si>
  <si>
    <t>Vargem Grande</t>
  </si>
  <si>
    <t>2112803</t>
  </si>
  <si>
    <t>2112852</t>
  </si>
  <si>
    <t>Vila Nova dos Martírios</t>
  </si>
  <si>
    <t>2112902</t>
  </si>
  <si>
    <t>Vitória do Mearim</t>
  </si>
  <si>
    <t>2113009</t>
  </si>
  <si>
    <t>Vitorino Freire</t>
  </si>
  <si>
    <t>2114007</t>
  </si>
  <si>
    <t>Zé Doca</t>
  </si>
  <si>
    <t>Maranhão</t>
  </si>
  <si>
    <r>
      <t xml:space="preserve">Fonte: </t>
    </r>
    <r>
      <rPr>
        <rFont val="Arial"/>
        <sz val="10.0"/>
      </rPr>
      <t>IBGE, Resultados do Censo 2010.</t>
    </r>
  </si>
  <si>
    <t>Acorizal</t>
  </si>
  <si>
    <t>Água Boa</t>
  </si>
  <si>
    <t>Alta Floresta</t>
  </si>
  <si>
    <t>Alto Araguaia</t>
  </si>
  <si>
    <t>Alto Boa Vista</t>
  </si>
  <si>
    <t>Alto Garças</t>
  </si>
  <si>
    <t>Alto Paraguai</t>
  </si>
  <si>
    <t>Alto Taquari</t>
  </si>
  <si>
    <t>Apiacás</t>
  </si>
  <si>
    <t>Araguaiana</t>
  </si>
  <si>
    <t>Araguainha</t>
  </si>
  <si>
    <t>Araputanga</t>
  </si>
  <si>
    <t>Arenápolis</t>
  </si>
  <si>
    <t>Aripuanã</t>
  </si>
  <si>
    <t>Barão de Melgaço</t>
  </si>
  <si>
    <t>Barra do Bugres</t>
  </si>
  <si>
    <t>Barra do Garças</t>
  </si>
  <si>
    <t>Bom Jesus do Araguaia</t>
  </si>
  <si>
    <t>Brasnorte</t>
  </si>
  <si>
    <t>Cáceres</t>
  </si>
  <si>
    <t>Campinápolis</t>
  </si>
  <si>
    <t>Campo Novo do Parecis</t>
  </si>
  <si>
    <t>Campo Verde</t>
  </si>
  <si>
    <t>Campos de Júlio</t>
  </si>
  <si>
    <t>Canabrava do Norte</t>
  </si>
  <si>
    <t>Carlinda</t>
  </si>
  <si>
    <t>Castanheira</t>
  </si>
  <si>
    <t>Chapada dos Guimarães</t>
  </si>
  <si>
    <t>Cláudia</t>
  </si>
  <si>
    <t>Cocalinho</t>
  </si>
  <si>
    <t>Colíder</t>
  </si>
  <si>
    <t>Colniza</t>
  </si>
  <si>
    <t>Comodoro</t>
  </si>
  <si>
    <t>Confresa</t>
  </si>
  <si>
    <t>Conquista D'Oeste</t>
  </si>
  <si>
    <t>Cotriguaçu</t>
  </si>
  <si>
    <t>Cuiabá</t>
  </si>
  <si>
    <t>Curvelândia</t>
  </si>
  <si>
    <t>Denise</t>
  </si>
  <si>
    <t>Diamantino</t>
  </si>
  <si>
    <t>Dom Aquino</t>
  </si>
  <si>
    <t>Feliz Natal</t>
  </si>
  <si>
    <t>Figueirópolis D'Oeste</t>
  </si>
  <si>
    <t>Gaúcha do Norte</t>
  </si>
  <si>
    <t>General Carneiro</t>
  </si>
  <si>
    <t>Glória D'Oeste</t>
  </si>
  <si>
    <t>Guarantã do Norte</t>
  </si>
  <si>
    <t>Guiratinga</t>
  </si>
  <si>
    <t>Indiavaí</t>
  </si>
  <si>
    <t>Ipiranga do Norte</t>
  </si>
  <si>
    <t>Itanhangá</t>
  </si>
  <si>
    <t>Itaúba</t>
  </si>
  <si>
    <t>Itiquira</t>
  </si>
  <si>
    <t>Jaciara</t>
  </si>
  <si>
    <t>Jangada</t>
  </si>
  <si>
    <t>Jauru</t>
  </si>
  <si>
    <t>Juara</t>
  </si>
  <si>
    <t>Juína</t>
  </si>
  <si>
    <t>Juruena</t>
  </si>
  <si>
    <t>Juscimeira</t>
  </si>
  <si>
    <t>Lambari D'Oeste</t>
  </si>
  <si>
    <t>Lucas do Rio Verde</t>
  </si>
  <si>
    <t>Luciára</t>
  </si>
  <si>
    <t>Marcelândia</t>
  </si>
  <si>
    <t>Matupá</t>
  </si>
  <si>
    <t>Mirassol D'Oeste</t>
  </si>
  <si>
    <t>Nobres</t>
  </si>
  <si>
    <t>Nortelândia</t>
  </si>
  <si>
    <t>Nossa Senhora do Livramento</t>
  </si>
  <si>
    <t>Nova Bandeirantes</t>
  </si>
  <si>
    <t>Nova Brasilândia</t>
  </si>
  <si>
    <t>Nova Canaã do Norte</t>
  </si>
  <si>
    <t>Nova Guarita</t>
  </si>
  <si>
    <t>Nova Lacerda</t>
  </si>
  <si>
    <t>Nova Marilândia</t>
  </si>
  <si>
    <t>Nova Maringá</t>
  </si>
  <si>
    <t>Nova Monte Verde</t>
  </si>
  <si>
    <t>Nova Mutum</t>
  </si>
  <si>
    <t>Nova Nazaré</t>
  </si>
  <si>
    <t>Nova Olímpia</t>
  </si>
  <si>
    <t>Nova Santa Helena</t>
  </si>
  <si>
    <t>Nova Ubiratã</t>
  </si>
  <si>
    <t>Nova Xavantina</t>
  </si>
  <si>
    <t>Novo Horizonte do Norte</t>
  </si>
  <si>
    <t>Novo Mundo</t>
  </si>
  <si>
    <t>Novo Santo Antônio</t>
  </si>
  <si>
    <t>Novo São Joaquim</t>
  </si>
  <si>
    <t>Paranaíta</t>
  </si>
  <si>
    <t>Paranatinga</t>
  </si>
  <si>
    <t>Pedra Preta</t>
  </si>
  <si>
    <t>Peixoto de Azevedo</t>
  </si>
  <si>
    <t>Planalto da Serra</t>
  </si>
  <si>
    <t>Poconé</t>
  </si>
  <si>
    <t>Pontal do Araguaia</t>
  </si>
  <si>
    <t>Ponte Branca</t>
  </si>
  <si>
    <t>Pontes e Lacerda</t>
  </si>
  <si>
    <t>Porto Alegre do Norte</t>
  </si>
  <si>
    <t>Porto dos Gaúchos</t>
  </si>
  <si>
    <t>Porto Esperidião</t>
  </si>
  <si>
    <t>Porto Estrela</t>
  </si>
  <si>
    <t>Poxoréo</t>
  </si>
  <si>
    <t>Primavera do Leste</t>
  </si>
  <si>
    <t>Querência</t>
  </si>
  <si>
    <t>Reserva do Cabaçal</t>
  </si>
  <si>
    <t>Ribeirão Cascalheira</t>
  </si>
  <si>
    <t>Ribeirãozinho</t>
  </si>
  <si>
    <t>Rondolândia</t>
  </si>
  <si>
    <t>Rondonópolis</t>
  </si>
  <si>
    <t>Rosário Oeste</t>
  </si>
  <si>
    <t>Salto do Céu</t>
  </si>
  <si>
    <t>Santa Carmem</t>
  </si>
  <si>
    <t>Santa Cruz do Xingu</t>
  </si>
  <si>
    <t>Santa Rita do Trivelato</t>
  </si>
  <si>
    <t>Santa Terezinha</t>
  </si>
  <si>
    <t>Santo Afonso</t>
  </si>
  <si>
    <t>Santo Antônio do Leste</t>
  </si>
  <si>
    <t>Santo Antônio do Leverger</t>
  </si>
  <si>
    <t>São Félix do Araguaia</t>
  </si>
  <si>
    <t>São José do Povo</t>
  </si>
  <si>
    <t>São José do Rio Claro</t>
  </si>
  <si>
    <t>São José do Xingu</t>
  </si>
  <si>
    <t>São José dos Quatro Marcos</t>
  </si>
  <si>
    <t>São Pedro da Cipa</t>
  </si>
  <si>
    <t>Sapezal</t>
  </si>
  <si>
    <t>Serra Nova Dourada</t>
  </si>
  <si>
    <t>Sinop</t>
  </si>
  <si>
    <t>Sorriso</t>
  </si>
  <si>
    <t>Tabaporã</t>
  </si>
  <si>
    <t>Tangará da Serra</t>
  </si>
  <si>
    <t>Tapurah</t>
  </si>
  <si>
    <t>Terra Nova do Norte</t>
  </si>
  <si>
    <t>Tesouro</t>
  </si>
  <si>
    <t>Torixoréu</t>
  </si>
  <si>
    <t>União do Sul</t>
  </si>
  <si>
    <t>Vale de São Domingos</t>
  </si>
  <si>
    <t>Várzea Grande</t>
  </si>
  <si>
    <t>Vera</t>
  </si>
  <si>
    <t>Vila Bela da Santíssima Trindade</t>
  </si>
  <si>
    <t>Vila Rica</t>
  </si>
  <si>
    <t>Água Clara</t>
  </si>
  <si>
    <t>Alcinópolis</t>
  </si>
  <si>
    <t>Amambaí</t>
  </si>
  <si>
    <t>Anastácio</t>
  </si>
  <si>
    <t>Anaurilândia</t>
  </si>
  <si>
    <t>Angélica</t>
  </si>
  <si>
    <t>Antônio João</t>
  </si>
  <si>
    <t>Aparecida do Taboado</t>
  </si>
  <si>
    <t>Aquidauana</t>
  </si>
  <si>
    <t>Aral Moreira</t>
  </si>
  <si>
    <t>Bandeirantes</t>
  </si>
  <si>
    <t>Bataguassu</t>
  </si>
  <si>
    <t>Batayporã</t>
  </si>
  <si>
    <t>Bela Vista</t>
  </si>
  <si>
    <t>Bodoquena</t>
  </si>
  <si>
    <t>Brasilândia</t>
  </si>
  <si>
    <t>Caarapó</t>
  </si>
  <si>
    <t>Camapuã</t>
  </si>
  <si>
    <t>Caracol</t>
  </si>
  <si>
    <t>Cassilândia</t>
  </si>
  <si>
    <t>Chapadão do Sul</t>
  </si>
  <si>
    <t>Corguinho</t>
  </si>
  <si>
    <t>Coronel Sapucaia</t>
  </si>
  <si>
    <t>Corumbá</t>
  </si>
  <si>
    <t>Costa Rica</t>
  </si>
  <si>
    <t>Coxim</t>
  </si>
  <si>
    <t>Deodápolis</t>
  </si>
  <si>
    <t>Dois Irmãos do Buriti</t>
  </si>
  <si>
    <t>Douradina</t>
  </si>
  <si>
    <t>Dourados</t>
  </si>
  <si>
    <t>Eldorado</t>
  </si>
  <si>
    <t>Fátima do Sul</t>
  </si>
  <si>
    <t>Figueirão</t>
  </si>
  <si>
    <t>Glória de Dourados</t>
  </si>
  <si>
    <t>Guia Lopes da Laguna</t>
  </si>
  <si>
    <t>Iguatemi</t>
  </si>
  <si>
    <t>Inocência</t>
  </si>
  <si>
    <t>Itaporã</t>
  </si>
  <si>
    <t>Itaquiraí</t>
  </si>
  <si>
    <t>Ivinhema</t>
  </si>
  <si>
    <t>Japorã</t>
  </si>
  <si>
    <t>Jaraguari</t>
  </si>
  <si>
    <t>Jateí</t>
  </si>
  <si>
    <t>Juti</t>
  </si>
  <si>
    <t>Ladário</t>
  </si>
  <si>
    <t>Laguna Carapã</t>
  </si>
  <si>
    <t>Maracaju</t>
  </si>
  <si>
    <t>Miranda</t>
  </si>
  <si>
    <t>Naviraí</t>
  </si>
  <si>
    <t>Nioaque</t>
  </si>
  <si>
    <t>Nova Alvorada do Sul</t>
  </si>
  <si>
    <t>Nova Andradina</t>
  </si>
  <si>
    <t>Novo Horizonte do Sul</t>
  </si>
  <si>
    <t>Paranaíba</t>
  </si>
  <si>
    <t>Paranhos</t>
  </si>
  <si>
    <t>Pedro Gomes</t>
  </si>
  <si>
    <t>Ponta Porã</t>
  </si>
  <si>
    <t>Porto Murtinho</t>
  </si>
  <si>
    <t>Ribas do Rio Pardo</t>
  </si>
  <si>
    <t>Rio Brilhante</t>
  </si>
  <si>
    <t>Rio Negro</t>
  </si>
  <si>
    <t>Rio Verde de Mato Grosso</t>
  </si>
  <si>
    <t>Rochedo</t>
  </si>
  <si>
    <t>Santa Rita do Pardo</t>
  </si>
  <si>
    <t>São Gabriel do Oeste</t>
  </si>
  <si>
    <t>Selvíria</t>
  </si>
  <si>
    <t>Sete Quedas</t>
  </si>
  <si>
    <t>Sidrolândia</t>
  </si>
  <si>
    <t>Sonora</t>
  </si>
  <si>
    <t>Tacuru</t>
  </si>
  <si>
    <t>Taquarussu</t>
  </si>
  <si>
    <t>Terenos</t>
  </si>
  <si>
    <t>Três Lagoas</t>
  </si>
  <si>
    <t>Vicentina</t>
  </si>
  <si>
    <r>
      <t>Fonte:</t>
    </r>
    <r>
      <rPr>
        <rFont val="Arial"/>
        <sz val="10.0"/>
      </rPr>
      <t xml:space="preserve"> IBGE, Resultados do Censo 2010.</t>
    </r>
  </si>
  <si>
    <t>Abadia dos Dourados</t>
  </si>
  <si>
    <t>Abaeté</t>
  </si>
  <si>
    <t>Abre Campo</t>
  </si>
  <si>
    <t>Acaiaca</t>
  </si>
  <si>
    <t>Açucena</t>
  </si>
  <si>
    <t>Água Comprida</t>
  </si>
  <si>
    <t>Aguanil</t>
  </si>
  <si>
    <t>Águas Formosas</t>
  </si>
  <si>
    <t>Águas Vermelhas</t>
  </si>
  <si>
    <t>Aimorés</t>
  </si>
  <si>
    <t>Aiuruoca</t>
  </si>
  <si>
    <t>Alagoa</t>
  </si>
  <si>
    <t>Albertina</t>
  </si>
  <si>
    <t>Além Paraíba</t>
  </si>
  <si>
    <t>Alfenas</t>
  </si>
  <si>
    <t>Alfredo Vasconcelos</t>
  </si>
  <si>
    <t>Almenara</t>
  </si>
  <si>
    <t>Alpercata</t>
  </si>
  <si>
    <t>Alpinópolis</t>
  </si>
  <si>
    <t>Alterosa</t>
  </si>
  <si>
    <t>Alto Caparaó</t>
  </si>
  <si>
    <t>Alto Jequitibá</t>
  </si>
  <si>
    <t>Alto Rio Doce</t>
  </si>
  <si>
    <t>Alvarenga</t>
  </si>
  <si>
    <t>Alvinópolis</t>
  </si>
  <si>
    <t>Alvorada de Minas</t>
  </si>
  <si>
    <t>Amparo do Serra</t>
  </si>
  <si>
    <t>Andradas</t>
  </si>
  <si>
    <t>Andrelândia</t>
  </si>
  <si>
    <t>Angelândia</t>
  </si>
  <si>
    <t>Antônio Carlos</t>
  </si>
  <si>
    <t>Antônio Dias</t>
  </si>
  <si>
    <t>Antônio Prado de Minas</t>
  </si>
  <si>
    <t>Araçaí</t>
  </si>
  <si>
    <t>Aracitaba</t>
  </si>
  <si>
    <t>Araçuaí</t>
  </si>
  <si>
    <t>Araguari</t>
  </si>
  <si>
    <t>Arantina</t>
  </si>
  <si>
    <t>Araponga</t>
  </si>
  <si>
    <t>Araporã</t>
  </si>
  <si>
    <t>Arapuá</t>
  </si>
  <si>
    <t>Araújos</t>
  </si>
  <si>
    <t>Araxá</t>
  </si>
  <si>
    <t>Arceburgo</t>
  </si>
  <si>
    <t>Arcos</t>
  </si>
  <si>
    <t>Areado</t>
  </si>
  <si>
    <t>Argirita</t>
  </si>
  <si>
    <t>Aricanduva</t>
  </si>
  <si>
    <t>Arinos</t>
  </si>
  <si>
    <t>Astolfo Dutra</t>
  </si>
  <si>
    <t>Ataléia</t>
  </si>
  <si>
    <t>Augusto de Lima</t>
  </si>
  <si>
    <t>Baependi</t>
  </si>
  <si>
    <t>Baldim</t>
  </si>
  <si>
    <t>Bambuí</t>
  </si>
  <si>
    <t>Bandeira</t>
  </si>
  <si>
    <t>Bandeira do Sul</t>
  </si>
  <si>
    <t>Barão de Cocais</t>
  </si>
  <si>
    <t>Barão de Monte Alto</t>
  </si>
  <si>
    <t>Barbacena</t>
  </si>
  <si>
    <t>Barra Longa</t>
  </si>
  <si>
    <t>Barroso</t>
  </si>
  <si>
    <t>Bela Vista de Minas</t>
  </si>
  <si>
    <t>Belmiro Braga</t>
  </si>
  <si>
    <t>Belo Horizonte</t>
  </si>
  <si>
    <t>Belo Oriente</t>
  </si>
  <si>
    <t>Belo Vale</t>
  </si>
  <si>
    <t>Berilo</t>
  </si>
  <si>
    <t>Berizal</t>
  </si>
  <si>
    <t>Bertópolis</t>
  </si>
  <si>
    <t>Betim</t>
  </si>
  <si>
    <t>Bias Fortes</t>
  </si>
  <si>
    <t>Bicas</t>
  </si>
  <si>
    <t>Biquinhas</t>
  </si>
  <si>
    <t>Bocaina de Minas</t>
  </si>
  <si>
    <t>Bocaiúva</t>
  </si>
  <si>
    <t>Bom Despacho</t>
  </si>
  <si>
    <t>Bom Jardim de Minas</t>
  </si>
  <si>
    <t>Bom Jesus da Penha</t>
  </si>
  <si>
    <t>Bom Jesus do Amparo</t>
  </si>
  <si>
    <t>Bom Jesus do Galho</t>
  </si>
  <si>
    <t>Bom Repouso</t>
  </si>
  <si>
    <t>Bom Sucesso</t>
  </si>
  <si>
    <t>Bonfim</t>
  </si>
  <si>
    <t>Bonfinópolis de Minas</t>
  </si>
  <si>
    <t>Bonito de Minas</t>
  </si>
  <si>
    <t>Borda da Mata</t>
  </si>
  <si>
    <t>Botelhos</t>
  </si>
  <si>
    <t>Botumirim</t>
  </si>
  <si>
    <t>Brás Pires</t>
  </si>
  <si>
    <t>Brasilândia de Minas</t>
  </si>
  <si>
    <t>Brasília de Minas</t>
  </si>
  <si>
    <t>Brasópolis</t>
  </si>
  <si>
    <t>Braúnas</t>
  </si>
  <si>
    <t>Brumadinho</t>
  </si>
  <si>
    <t>Bueno Brandão</t>
  </si>
  <si>
    <t>Buenópolis</t>
  </si>
  <si>
    <t>Bugre</t>
  </si>
  <si>
    <t>Buritis</t>
  </si>
  <si>
    <t>Buritizeiro</t>
  </si>
  <si>
    <t>Cabeceira Grande</t>
  </si>
  <si>
    <t>Cabo Verde</t>
  </si>
  <si>
    <t>Cachoeira da Prata</t>
  </si>
  <si>
    <t>Cachoeira de Minas</t>
  </si>
  <si>
    <t>Cachoeira de Pajeú</t>
  </si>
  <si>
    <t>Caetanópolis</t>
  </si>
  <si>
    <t>Caeté</t>
  </si>
  <si>
    <t>Caiana</t>
  </si>
  <si>
    <t>Cajuri</t>
  </si>
  <si>
    <t>Caldas</t>
  </si>
  <si>
    <t>Camacho</t>
  </si>
  <si>
    <t>Camanducaia</t>
  </si>
  <si>
    <t>Cambuí</t>
  </si>
  <si>
    <t>Cambuquira</t>
  </si>
  <si>
    <t>Campanário</t>
  </si>
  <si>
    <t>Campanha</t>
  </si>
  <si>
    <t>Campina Verde</t>
  </si>
  <si>
    <t>Campo Azul</t>
  </si>
  <si>
    <t>Campo Belo</t>
  </si>
  <si>
    <t>Campo do Meio</t>
  </si>
  <si>
    <t>Campo Florido</t>
  </si>
  <si>
    <t>Campos Altos</t>
  </si>
  <si>
    <t>Campos Gerais</t>
  </si>
  <si>
    <t>Cana Verde</t>
  </si>
  <si>
    <t>Canaã</t>
  </si>
  <si>
    <t>Cantagalo</t>
  </si>
  <si>
    <t>Caparaó</t>
  </si>
  <si>
    <t>Capela Nova</t>
  </si>
  <si>
    <t>Capelinha</t>
  </si>
  <si>
    <t>Capetinga</t>
  </si>
  <si>
    <t>Capim Branco</t>
  </si>
  <si>
    <t>Capinópolis</t>
  </si>
  <si>
    <t>Capitão Andrade</t>
  </si>
  <si>
    <t>Capitão Enéas</t>
  </si>
  <si>
    <t>Capitólio</t>
  </si>
  <si>
    <t>Caputira</t>
  </si>
  <si>
    <t>Caraí</t>
  </si>
  <si>
    <t>Caranaíba</t>
  </si>
  <si>
    <t>Carandaí</t>
  </si>
  <si>
    <t>Carangola</t>
  </si>
  <si>
    <t>Caratinga</t>
  </si>
  <si>
    <t>Carbonita</t>
  </si>
  <si>
    <t>Careaçu</t>
  </si>
  <si>
    <t>Carlos Chagas</t>
  </si>
  <si>
    <t>Carmésia</t>
  </si>
  <si>
    <t>Carmo da Cachoeira</t>
  </si>
  <si>
    <t>Carmo da Mata</t>
  </si>
  <si>
    <t>Carmo de Minas</t>
  </si>
  <si>
    <t>Carmo do Cajuru</t>
  </si>
  <si>
    <t>Carmo do Paranaíba</t>
  </si>
  <si>
    <t>Carmo do Rio Claro</t>
  </si>
  <si>
    <t>Carmópolis de Minas</t>
  </si>
  <si>
    <t>Carneirinho</t>
  </si>
  <si>
    <t>Carrancas</t>
  </si>
  <si>
    <t>Carvalhópolis</t>
  </si>
  <si>
    <t>Carvalhos</t>
  </si>
  <si>
    <t>Casa Grande</t>
  </si>
  <si>
    <t>Cascalho Rico</t>
  </si>
  <si>
    <t>Cássia</t>
  </si>
  <si>
    <t>Cataguases</t>
  </si>
  <si>
    <t>Catas Altas</t>
  </si>
  <si>
    <t>Catas Altas da Noruega</t>
  </si>
  <si>
    <t>Catuji</t>
  </si>
  <si>
    <t>Catuti</t>
  </si>
  <si>
    <t>Caxambu</t>
  </si>
  <si>
    <t>Cedro do Abaeté</t>
  </si>
  <si>
    <t>Central de Minas</t>
  </si>
  <si>
    <t>Centralina</t>
  </si>
  <si>
    <t>Chácara</t>
  </si>
  <si>
    <t>Chalé</t>
  </si>
  <si>
    <t>Chapada do Norte</t>
  </si>
  <si>
    <t>Chapada Gaúcha</t>
  </si>
  <si>
    <t>Chiador</t>
  </si>
  <si>
    <t>Cipotânea</t>
  </si>
  <si>
    <t>Claraval</t>
  </si>
  <si>
    <t>Claro dos Poções</t>
  </si>
  <si>
    <t>Cláudio</t>
  </si>
  <si>
    <t>Coimbra</t>
  </si>
  <si>
    <t>Coluna</t>
  </si>
  <si>
    <t>Comendador Gomes</t>
  </si>
  <si>
    <t>Comercinho</t>
  </si>
  <si>
    <t>Conceição da Aparecida</t>
  </si>
  <si>
    <t>Conceição da Barra de Minas</t>
  </si>
  <si>
    <t>Conceição das Alagoas</t>
  </si>
  <si>
    <t>Conceição das Pedras</t>
  </si>
  <si>
    <t>Conceição de Ipanema</t>
  </si>
  <si>
    <t>Conceição do Mato Dentro</t>
  </si>
  <si>
    <t>Conceição do Pará</t>
  </si>
  <si>
    <t>Conceição do Rio Verde</t>
  </si>
  <si>
    <t>Conceição dos Ouros</t>
  </si>
  <si>
    <t>Cônego Marinho</t>
  </si>
  <si>
    <t>Confins</t>
  </si>
  <si>
    <t>Congonhal</t>
  </si>
  <si>
    <t>Congonhas</t>
  </si>
  <si>
    <t>Congonhas do Norte</t>
  </si>
  <si>
    <t>Conquista</t>
  </si>
  <si>
    <t>Conselheiro Lafaiete</t>
  </si>
  <si>
    <t>Conselheiro Pena</t>
  </si>
  <si>
    <t>Consolação</t>
  </si>
  <si>
    <t>Contagem</t>
  </si>
  <si>
    <t>Coqueiral</t>
  </si>
  <si>
    <t>Coração de Jesus</t>
  </si>
  <si>
    <t>Cordisburgo</t>
  </si>
  <si>
    <t>Cordislândia</t>
  </si>
  <si>
    <t>Corinto</t>
  </si>
  <si>
    <t>Coroaci</t>
  </si>
  <si>
    <t>Coromandel</t>
  </si>
  <si>
    <t>Coronel Fabriciano</t>
  </si>
  <si>
    <t>Coronel Murta</t>
  </si>
  <si>
    <t>Coronel Pacheco</t>
  </si>
  <si>
    <t>Coronel Xavier Chaves</t>
  </si>
  <si>
    <t>Córrego Danta</t>
  </si>
  <si>
    <t>Córrego do Bom Jesus</t>
  </si>
  <si>
    <t>Córrego Fundo</t>
  </si>
  <si>
    <t>Córrego Novo</t>
  </si>
  <si>
    <t>Couto de Magalhães de Minas</t>
  </si>
  <si>
    <t>Crisólita</t>
  </si>
  <si>
    <t>Cristais</t>
  </si>
  <si>
    <t>Cristália</t>
  </si>
  <si>
    <t>Cristiano Otoni</t>
  </si>
  <si>
    <t>Cristina</t>
  </si>
  <si>
    <t>Crucilândia</t>
  </si>
  <si>
    <t>Cruzeiro da Fortaleza</t>
  </si>
  <si>
    <t>Cruzília</t>
  </si>
  <si>
    <t>Cuparaque</t>
  </si>
  <si>
    <t>Curral de Dentro</t>
  </si>
  <si>
    <t>Curvelo</t>
  </si>
  <si>
    <t>Datas</t>
  </si>
  <si>
    <t>Delfim Moreira</t>
  </si>
  <si>
    <t>Delfinópolis</t>
  </si>
  <si>
    <t>Delta</t>
  </si>
  <si>
    <t>Descoberto</t>
  </si>
  <si>
    <t>Desterro de Entre Rios</t>
  </si>
  <si>
    <t>Desterro do Melo</t>
  </si>
  <si>
    <t>Diamantina</t>
  </si>
  <si>
    <t>Diogo de Vasconcelos</t>
  </si>
  <si>
    <t>Dionísio</t>
  </si>
  <si>
    <t>Divinésia</t>
  </si>
  <si>
    <t>Divino</t>
  </si>
  <si>
    <t>Divino das Laranjeiras</t>
  </si>
  <si>
    <t>Divinolândia de Minas</t>
  </si>
  <si>
    <t>Divinópolis</t>
  </si>
  <si>
    <t>Divisa Alegre</t>
  </si>
  <si>
    <t>Divisa Nova</t>
  </si>
  <si>
    <t>Divisópolis</t>
  </si>
  <si>
    <t>Dom Bosco</t>
  </si>
  <si>
    <t>Dom Cavati</t>
  </si>
  <si>
    <t>Dom Joaquim</t>
  </si>
  <si>
    <t>Dom Silvério</t>
  </si>
  <si>
    <t>Dom Viçoso</t>
  </si>
  <si>
    <t>Dona Eusébia</t>
  </si>
  <si>
    <t>Dores de Campos</t>
  </si>
  <si>
    <t>Dores de Guanhães</t>
  </si>
  <si>
    <t>Dores do Indaiá</t>
  </si>
  <si>
    <t>Dores do Turvo</t>
  </si>
  <si>
    <t>Doresópolis</t>
  </si>
  <si>
    <t>Douradoquara</t>
  </si>
  <si>
    <t>Durandé</t>
  </si>
  <si>
    <t>Elói Mendes</t>
  </si>
  <si>
    <t>Engenheiro Caldas</t>
  </si>
  <si>
    <t>Engenheiro Navarro</t>
  </si>
  <si>
    <t>Entre Folhas</t>
  </si>
  <si>
    <t>Entre Rios de Minas</t>
  </si>
  <si>
    <t>Ervália</t>
  </si>
  <si>
    <t>Esmeraldas</t>
  </si>
  <si>
    <t>Espera Feliz</t>
  </si>
  <si>
    <t>Espinosa</t>
  </si>
  <si>
    <t>Espírito Santo do Dourado</t>
  </si>
  <si>
    <t>Estiva</t>
  </si>
  <si>
    <t>Estrela Dalva</t>
  </si>
  <si>
    <t>Estrela do Indaiá</t>
  </si>
  <si>
    <t>Estrela do Sul</t>
  </si>
  <si>
    <t>Eugenópolis</t>
  </si>
  <si>
    <t>Abaetetuba</t>
  </si>
  <si>
    <t>Ewbank da Câmara</t>
  </si>
  <si>
    <t>Abel Figueiredo</t>
  </si>
  <si>
    <t>Extrema</t>
  </si>
  <si>
    <t>Acará</t>
  </si>
  <si>
    <t>Fama</t>
  </si>
  <si>
    <t>Afuá</t>
  </si>
  <si>
    <t>Faria Lemos</t>
  </si>
  <si>
    <t>Água Azul do Norte</t>
  </si>
  <si>
    <t>Alenquer</t>
  </si>
  <si>
    <t>Felício dos Santos</t>
  </si>
  <si>
    <t>Almeirim</t>
  </si>
  <si>
    <t>Altamira</t>
  </si>
  <si>
    <t>Felisburgo</t>
  </si>
  <si>
    <t>Anajás</t>
  </si>
  <si>
    <t>Felixlândia</t>
  </si>
  <si>
    <t>Ananindeua</t>
  </si>
  <si>
    <t>Anapu</t>
  </si>
  <si>
    <t>Fernandes Tourinho</t>
  </si>
  <si>
    <t>Augusto Corrêa</t>
  </si>
  <si>
    <t>Ferros</t>
  </si>
  <si>
    <t>Aurora do Pará</t>
  </si>
  <si>
    <t>Fervedouro</t>
  </si>
  <si>
    <t>Aveiro</t>
  </si>
  <si>
    <t>Bagre</t>
  </si>
  <si>
    <t>Florestal</t>
  </si>
  <si>
    <t>Baião</t>
  </si>
  <si>
    <t>Bannach</t>
  </si>
  <si>
    <t>Barcarena</t>
  </si>
  <si>
    <t>Belterra</t>
  </si>
  <si>
    <t>Benevides</t>
  </si>
  <si>
    <t>Bom Jesus do Tocantins</t>
  </si>
  <si>
    <t>Bragança</t>
  </si>
  <si>
    <t>Brasil Novo</t>
  </si>
  <si>
    <t>Brejo Grande do Araguaia</t>
  </si>
  <si>
    <t>Breu Branco</t>
  </si>
  <si>
    <t>Breves</t>
  </si>
  <si>
    <t>Bujaru</t>
  </si>
  <si>
    <t>Cachoeira do Arari</t>
  </si>
  <si>
    <t>Formiga</t>
  </si>
  <si>
    <t>Cachoeira do Piriá</t>
  </si>
  <si>
    <t>Cametá</t>
  </si>
  <si>
    <t>Fortaleza de Minas</t>
  </si>
  <si>
    <t>Canaã dos Carajás</t>
  </si>
  <si>
    <t>Capanema</t>
  </si>
  <si>
    <t>Capitão Poço</t>
  </si>
  <si>
    <t>Castanhal</t>
  </si>
  <si>
    <t>Chaves</t>
  </si>
  <si>
    <t>Fortuna de Minas</t>
  </si>
  <si>
    <t>Colares</t>
  </si>
  <si>
    <t>Francisco Badaró</t>
  </si>
  <si>
    <t>Conceição do Araguaia</t>
  </si>
  <si>
    <t>Francisco Dumont</t>
  </si>
  <si>
    <t>Concórdia do Pará</t>
  </si>
  <si>
    <t>Cumaru do Norte</t>
  </si>
  <si>
    <t>Francisco Sá</t>
  </si>
  <si>
    <t>Curionópolis</t>
  </si>
  <si>
    <t>Curralinho</t>
  </si>
  <si>
    <t>Franciscópolis</t>
  </si>
  <si>
    <t>Curuá</t>
  </si>
  <si>
    <t>Frei Gaspar</t>
  </si>
  <si>
    <t>Curuçá</t>
  </si>
  <si>
    <t>Frei Inocêncio</t>
  </si>
  <si>
    <t>Dom Eliseu</t>
  </si>
  <si>
    <t>Frei Lagonegro</t>
  </si>
  <si>
    <t>Eldorado dos Carajás</t>
  </si>
  <si>
    <t>Faro</t>
  </si>
  <si>
    <t>Fronteira</t>
  </si>
  <si>
    <t>Floresta do Araguaia</t>
  </si>
  <si>
    <t>Garrafão do Norte</t>
  </si>
  <si>
    <t>Goianésia do Pará</t>
  </si>
  <si>
    <t>Fronteira dos Vales</t>
  </si>
  <si>
    <t>Gurupá</t>
  </si>
  <si>
    <t>Igarapé-Açu</t>
  </si>
  <si>
    <t>Fruta de Leite</t>
  </si>
  <si>
    <t>Igarapé-Miri</t>
  </si>
  <si>
    <t>Frutal</t>
  </si>
  <si>
    <t>Inhangapi</t>
  </si>
  <si>
    <t>Ipixuna do Pará</t>
  </si>
  <si>
    <t>Funilândia</t>
  </si>
  <si>
    <t>Irituia</t>
  </si>
  <si>
    <t>Galiléia</t>
  </si>
  <si>
    <t>Itaituba</t>
  </si>
  <si>
    <t>Gameleiras</t>
  </si>
  <si>
    <t>Itupiranga</t>
  </si>
  <si>
    <t>Glaucilândia</t>
  </si>
  <si>
    <t>Goiabeira</t>
  </si>
  <si>
    <t>Jacareacanga</t>
  </si>
  <si>
    <t>Jacundá</t>
  </si>
  <si>
    <t>Goianá</t>
  </si>
  <si>
    <t>Juruti</t>
  </si>
  <si>
    <t>Gonçalves</t>
  </si>
  <si>
    <t>Limoeiro do Ajuru</t>
  </si>
  <si>
    <t>Gonzaga</t>
  </si>
  <si>
    <t>Mãe do Rio</t>
  </si>
  <si>
    <t>Magalhães Barata</t>
  </si>
  <si>
    <t>Gouveia</t>
  </si>
  <si>
    <t>Governador Valadares</t>
  </si>
  <si>
    <t>Marabá</t>
  </si>
  <si>
    <t>Maracanã</t>
  </si>
  <si>
    <t>Grão Mogol</t>
  </si>
  <si>
    <t>Marapanim</t>
  </si>
  <si>
    <t>Grupiara</t>
  </si>
  <si>
    <t>Marituba</t>
  </si>
  <si>
    <t>Medicilândia</t>
  </si>
  <si>
    <t>Guanhães</t>
  </si>
  <si>
    <t>Melgaço</t>
  </si>
  <si>
    <t>Guapé</t>
  </si>
  <si>
    <t>Mocajuba</t>
  </si>
  <si>
    <t>Guaraciaba</t>
  </si>
  <si>
    <t>Moju</t>
  </si>
  <si>
    <t>Guaraciama</t>
  </si>
  <si>
    <t>Guaranésia</t>
  </si>
  <si>
    <t>Monte Alegre</t>
  </si>
  <si>
    <t>Guarani</t>
  </si>
  <si>
    <t>Muaná</t>
  </si>
  <si>
    <t>Guarará</t>
  </si>
  <si>
    <t>Nova Esperança do Piriá</t>
  </si>
  <si>
    <t>Guarda-Mor</t>
  </si>
  <si>
    <t>Nova Ipixuna</t>
  </si>
  <si>
    <t>Guaxupé</t>
  </si>
  <si>
    <t>Nova Timboteua</t>
  </si>
  <si>
    <t>Guidoval</t>
  </si>
  <si>
    <t>Novo Progresso</t>
  </si>
  <si>
    <t>Novo Repartimento</t>
  </si>
  <si>
    <t>Guimarânia</t>
  </si>
  <si>
    <t>Óbidos</t>
  </si>
  <si>
    <t>Guiricema</t>
  </si>
  <si>
    <t>Oeiras do Pará</t>
  </si>
  <si>
    <t>Gurinhatã</t>
  </si>
  <si>
    <t>Oriximiná</t>
  </si>
  <si>
    <t>Heliodora</t>
  </si>
  <si>
    <t>Ourém</t>
  </si>
  <si>
    <t>Iapu</t>
  </si>
  <si>
    <t>Ourilândia do Norte</t>
  </si>
  <si>
    <t>Ibertioga</t>
  </si>
  <si>
    <t>Pacajá</t>
  </si>
  <si>
    <t>Palestina do Pará</t>
  </si>
  <si>
    <t>Ibiá</t>
  </si>
  <si>
    <t>Paragominas</t>
  </si>
  <si>
    <t>Ibiaí</t>
  </si>
  <si>
    <t>Parauapebas</t>
  </si>
  <si>
    <t>Pau D'Arco</t>
  </si>
  <si>
    <t>Ibiracatu</t>
  </si>
  <si>
    <t>Peixe-Boi</t>
  </si>
  <si>
    <t>Ibiraci</t>
  </si>
  <si>
    <t>Ibirité</t>
  </si>
  <si>
    <t>Piçarra</t>
  </si>
  <si>
    <t>Ibitiúra de Minas</t>
  </si>
  <si>
    <t>Placas</t>
  </si>
  <si>
    <t>Ponta de Pedras</t>
  </si>
  <si>
    <t>Portel</t>
  </si>
  <si>
    <t>Porto de Moz</t>
  </si>
  <si>
    <t>Prainha</t>
  </si>
  <si>
    <t>Primavera</t>
  </si>
  <si>
    <t>Ibituruna</t>
  </si>
  <si>
    <t>Quatipuru</t>
  </si>
  <si>
    <t>Icaraí de Minas</t>
  </si>
  <si>
    <t>Rio Maria</t>
  </si>
  <si>
    <t>Igarapé</t>
  </si>
  <si>
    <t>Rondon do Pará</t>
  </si>
  <si>
    <t>Igaratinga</t>
  </si>
  <si>
    <t>Rurópolis</t>
  </si>
  <si>
    <t>Iguatama</t>
  </si>
  <si>
    <t>Ijaci</t>
  </si>
  <si>
    <t>Salinópolis</t>
  </si>
  <si>
    <t>Salvaterra</t>
  </si>
  <si>
    <t>Ilicínea</t>
  </si>
  <si>
    <t>Santa Bárbara do Pará</t>
  </si>
  <si>
    <t>Imbé de Minas</t>
  </si>
  <si>
    <t>Santa Cruz do Arari</t>
  </si>
  <si>
    <t>Inconfidentes</t>
  </si>
  <si>
    <t>Indaiabira</t>
  </si>
  <si>
    <t>Santa Isabel do Pará</t>
  </si>
  <si>
    <t>Santa Luzia do Pará</t>
  </si>
  <si>
    <t>Indianópolis</t>
  </si>
  <si>
    <t>Santa Maria das Barreiras</t>
  </si>
  <si>
    <t>Ingaí</t>
  </si>
  <si>
    <t>Santa Maria do Pará</t>
  </si>
  <si>
    <t>Santana do Araguaia</t>
  </si>
  <si>
    <t>Inhapim</t>
  </si>
  <si>
    <t>Santarém</t>
  </si>
  <si>
    <t>Inhaúma</t>
  </si>
  <si>
    <t>Santarém Novo</t>
  </si>
  <si>
    <t>Santo Antônio do Tauá</t>
  </si>
  <si>
    <t>Inimutaba</t>
  </si>
  <si>
    <t>Ipaba</t>
  </si>
  <si>
    <t>São Caetano de Odivelas</t>
  </si>
  <si>
    <t>São Domingos do Araguaia</t>
  </si>
  <si>
    <t>Ipanema</t>
  </si>
  <si>
    <t>Ipatinga</t>
  </si>
  <si>
    <t>São Domingos do Capim</t>
  </si>
  <si>
    <t>São Félix do Xingu</t>
  </si>
  <si>
    <t>Ipiaçu</t>
  </si>
  <si>
    <t>São Francisco do Pará</t>
  </si>
  <si>
    <t>Ipuiúna</t>
  </si>
  <si>
    <t>São Geraldo do Araguaia</t>
  </si>
  <si>
    <t>Iraí de Minas</t>
  </si>
  <si>
    <t>São João da Ponta</t>
  </si>
  <si>
    <t>São João de Pirabas</t>
  </si>
  <si>
    <t>Itabira</t>
  </si>
  <si>
    <t>São João do Araguaia</t>
  </si>
  <si>
    <t>Itabirinha de Mantena</t>
  </si>
  <si>
    <t>São Miguel do Guamá</t>
  </si>
  <si>
    <t>Itabirito</t>
  </si>
  <si>
    <t>São Sebastião da Boa Vista</t>
  </si>
  <si>
    <t>Itacambira</t>
  </si>
  <si>
    <t>Sapucaia</t>
  </si>
  <si>
    <t>Itacarambi</t>
  </si>
  <si>
    <t>Senador José Porfírio</t>
  </si>
  <si>
    <t>Itaguara</t>
  </si>
  <si>
    <t>Soure</t>
  </si>
  <si>
    <t>Itaipé</t>
  </si>
  <si>
    <t>Tailândia</t>
  </si>
  <si>
    <t>Itajubá</t>
  </si>
  <si>
    <t>Terra Alta</t>
  </si>
  <si>
    <t>Itamarandiba</t>
  </si>
  <si>
    <t>Terra Santa</t>
  </si>
  <si>
    <t>Tomé-Açu</t>
  </si>
  <si>
    <t>Itamarati de Minas</t>
  </si>
  <si>
    <t>Itambacuri</t>
  </si>
  <si>
    <t>Tracuateua</t>
  </si>
  <si>
    <t>Trairão</t>
  </si>
  <si>
    <t>Itambé do Mato Dentro</t>
  </si>
  <si>
    <t>Itamogi</t>
  </si>
  <si>
    <t>Tucumã</t>
  </si>
  <si>
    <t>Tucuruí</t>
  </si>
  <si>
    <t>Ulianópolis</t>
  </si>
  <si>
    <t>Itamonte</t>
  </si>
  <si>
    <t>Uruará</t>
  </si>
  <si>
    <t>Itanhandu</t>
  </si>
  <si>
    <t>Vigia</t>
  </si>
  <si>
    <t>Itanhomi</t>
  </si>
  <si>
    <t>Viseu</t>
  </si>
  <si>
    <t>Itaobim</t>
  </si>
  <si>
    <t>Vitória do Xingu</t>
  </si>
  <si>
    <t>Xinguara</t>
  </si>
  <si>
    <t>Itapagipe</t>
  </si>
  <si>
    <t>Itapecerica</t>
  </si>
  <si>
    <t>Pará</t>
  </si>
  <si>
    <t>Itapeva</t>
  </si>
  <si>
    <t>Itatiaiuçu</t>
  </si>
  <si>
    <r>
      <t>Fonte:</t>
    </r>
    <r>
      <rPr>
        <rFont val="Arial"/>
        <sz val="10.0"/>
      </rPr>
      <t xml:space="preserve"> IBGE, Resultados do Censo 2010.</t>
    </r>
  </si>
  <si>
    <t>Itaú de Minas</t>
  </si>
  <si>
    <t>Itaúna</t>
  </si>
  <si>
    <t>Itaverava</t>
  </si>
  <si>
    <t>Itinga</t>
  </si>
  <si>
    <t>Itueta</t>
  </si>
  <si>
    <t>Ituiutaba</t>
  </si>
  <si>
    <t>Itumirim</t>
  </si>
  <si>
    <t>Iturama</t>
  </si>
  <si>
    <t>Itutinga</t>
  </si>
  <si>
    <t>Jaboticatubas</t>
  </si>
  <si>
    <t>Jacinto</t>
  </si>
  <si>
    <t>Jacuí</t>
  </si>
  <si>
    <t>Jacutinga</t>
  </si>
  <si>
    <t>Jaguaraçu</t>
  </si>
  <si>
    <t>Jaíba</t>
  </si>
  <si>
    <t>Jampruca</t>
  </si>
  <si>
    <t>Janaúba</t>
  </si>
  <si>
    <t>Januária</t>
  </si>
  <si>
    <t>Japaraíba</t>
  </si>
  <si>
    <t>Japonvar</t>
  </si>
  <si>
    <t>Jeceaba</t>
  </si>
  <si>
    <t>Jenipapo de Minas</t>
  </si>
  <si>
    <t>Jequeri</t>
  </si>
  <si>
    <t>Jequitaí</t>
  </si>
  <si>
    <t>Jequitibá</t>
  </si>
  <si>
    <t>Jequitinhonha</t>
  </si>
  <si>
    <t>Jesuânia</t>
  </si>
  <si>
    <t>Joaíma</t>
  </si>
  <si>
    <t>Joanésia</t>
  </si>
  <si>
    <t>João Monlevade</t>
  </si>
  <si>
    <t>João Pinheiro</t>
  </si>
  <si>
    <t>Joaquim Felício</t>
  </si>
  <si>
    <t>Jordânia</t>
  </si>
  <si>
    <t>José Gonçalves de Minas</t>
  </si>
  <si>
    <t>José Raydan</t>
  </si>
  <si>
    <t>Josenópolis</t>
  </si>
  <si>
    <t>Juatuba</t>
  </si>
  <si>
    <t>Juiz de Fora</t>
  </si>
  <si>
    <t>Juramento</t>
  </si>
  <si>
    <t>Juruaia</t>
  </si>
  <si>
    <t>Juvenília</t>
  </si>
  <si>
    <t>Ladainha</t>
  </si>
  <si>
    <t>Lagamar</t>
  </si>
  <si>
    <t>Lagoa da Prata</t>
  </si>
  <si>
    <t>Lagoa dos Patos</t>
  </si>
  <si>
    <t>Lagoa Dourada</t>
  </si>
  <si>
    <t>Lagoa Formosa</t>
  </si>
  <si>
    <t>Lagoa Grande</t>
  </si>
  <si>
    <t>Lajinha</t>
  </si>
  <si>
    <t>Lambari</t>
  </si>
  <si>
    <t>Lamim</t>
  </si>
  <si>
    <t>Laranjal</t>
  </si>
  <si>
    <t>Lassance</t>
  </si>
  <si>
    <t>Lavras</t>
  </si>
  <si>
    <t>Leandro Ferreira</t>
  </si>
  <si>
    <t>Leme do Prado</t>
  </si>
  <si>
    <t>Leopoldina</t>
  </si>
  <si>
    <t>Liberdade</t>
  </si>
  <si>
    <t>Lima Duarte</t>
  </si>
  <si>
    <t>Limeira do Oeste</t>
  </si>
  <si>
    <t>Lontra</t>
  </si>
  <si>
    <t>Luisburgo</t>
  </si>
  <si>
    <t>Luislândia</t>
  </si>
  <si>
    <t>Luminárias</t>
  </si>
  <si>
    <t>Luz</t>
  </si>
  <si>
    <t>Machacalis</t>
  </si>
  <si>
    <t>Machado</t>
  </si>
  <si>
    <t>Madre de Deus de Minas</t>
  </si>
  <si>
    <t>Malacacheta</t>
  </si>
  <si>
    <t>Mamonas</t>
  </si>
  <si>
    <t>Manga</t>
  </si>
  <si>
    <t>Manhuaçu</t>
  </si>
  <si>
    <t>Manhumirim</t>
  </si>
  <si>
    <t>Mantena</t>
  </si>
  <si>
    <t>Mar de Espanha</t>
  </si>
  <si>
    <t>Maravilhas</t>
  </si>
  <si>
    <t>Maria da Fé</t>
  </si>
  <si>
    <t>Mariana</t>
  </si>
  <si>
    <t>Marilac</t>
  </si>
  <si>
    <t>Mário Campos</t>
  </si>
  <si>
    <t>Maripá de Minas</t>
  </si>
  <si>
    <t>Marliéria</t>
  </si>
  <si>
    <t>Marmelópolis</t>
  </si>
  <si>
    <t>Martinho Campos</t>
  </si>
  <si>
    <t>Martins Soares</t>
  </si>
  <si>
    <t>Mata Verde</t>
  </si>
  <si>
    <t>Materlândia</t>
  </si>
  <si>
    <t>Mateus Leme</t>
  </si>
  <si>
    <t>Mathias Lobato</t>
  </si>
  <si>
    <t>Matias Barbosa</t>
  </si>
  <si>
    <t>Matias Cardoso</t>
  </si>
  <si>
    <t>Matipó</t>
  </si>
  <si>
    <t>Mato Verde</t>
  </si>
  <si>
    <t>Matozinhos</t>
  </si>
  <si>
    <t>Matutina</t>
  </si>
  <si>
    <t>Medeiros</t>
  </si>
  <si>
    <t>Medina</t>
  </si>
  <si>
    <t>Mendes Pimentel</t>
  </si>
  <si>
    <t>Mercês</t>
  </si>
  <si>
    <t>Mesquita</t>
  </si>
  <si>
    <t>Minas Novas</t>
  </si>
  <si>
    <t>Minduri</t>
  </si>
  <si>
    <t>Mirabela</t>
  </si>
  <si>
    <t>Miradouro</t>
  </si>
  <si>
    <t>Miraí</t>
  </si>
  <si>
    <t>Miravânia</t>
  </si>
  <si>
    <t>Moeda</t>
  </si>
  <si>
    <t>Moema</t>
  </si>
  <si>
    <t>Monjolos</t>
  </si>
  <si>
    <t>Monsenhor Paulo</t>
  </si>
  <si>
    <t>Montalvânia</t>
  </si>
  <si>
    <t>Monte Alegre de Minas</t>
  </si>
  <si>
    <t>Monte Azul</t>
  </si>
  <si>
    <t>Monte Belo</t>
  </si>
  <si>
    <t>Monte Carmelo</t>
  </si>
  <si>
    <t>Monte Formoso</t>
  </si>
  <si>
    <t>Monte Santo de Minas</t>
  </si>
  <si>
    <t>Aguiar</t>
  </si>
  <si>
    <t>Monte Sião</t>
  </si>
  <si>
    <t>Alagoa Grande</t>
  </si>
  <si>
    <t>Montes Claros</t>
  </si>
  <si>
    <t>Alagoa Nova</t>
  </si>
  <si>
    <t>Montezuma</t>
  </si>
  <si>
    <t>Alagoinha</t>
  </si>
  <si>
    <t>Morada Nova de Minas</t>
  </si>
  <si>
    <t>Alcantil</t>
  </si>
  <si>
    <t>Morro da Garça</t>
  </si>
  <si>
    <t>Algodão de Jandaíra</t>
  </si>
  <si>
    <t>Morro do Pilar</t>
  </si>
  <si>
    <t>Alhandra</t>
  </si>
  <si>
    <t>Munhoz</t>
  </si>
  <si>
    <t>Amparo</t>
  </si>
  <si>
    <t>Muriaé</t>
  </si>
  <si>
    <t>Aparecida</t>
  </si>
  <si>
    <t>Mutum</t>
  </si>
  <si>
    <t>Araçagi</t>
  </si>
  <si>
    <t>Muzambinho</t>
  </si>
  <si>
    <t>Arara</t>
  </si>
  <si>
    <t>Nacip Raydan</t>
  </si>
  <si>
    <t>Araruna</t>
  </si>
  <si>
    <t>Nanuque</t>
  </si>
  <si>
    <t>Areia</t>
  </si>
  <si>
    <t>Areia de Baraúnas</t>
  </si>
  <si>
    <t>Naque</t>
  </si>
  <si>
    <t>Areial</t>
  </si>
  <si>
    <t>Natalândia</t>
  </si>
  <si>
    <t>Aroeiras</t>
  </si>
  <si>
    <t>Natércia</t>
  </si>
  <si>
    <t>Assunção</t>
  </si>
  <si>
    <t>Baía da Traição</t>
  </si>
  <si>
    <t>Nazareno</t>
  </si>
  <si>
    <t>Bananeiras</t>
  </si>
  <si>
    <t>Nepomuceno</t>
  </si>
  <si>
    <t>Baraúna</t>
  </si>
  <si>
    <t>Ninheira</t>
  </si>
  <si>
    <t>Barra de Santa Rosa</t>
  </si>
  <si>
    <t>Nova Belém</t>
  </si>
  <si>
    <t>Barra de Santana</t>
  </si>
  <si>
    <t>Nova Era</t>
  </si>
  <si>
    <t>Nova Lima</t>
  </si>
  <si>
    <t>Nova Módica</t>
  </si>
  <si>
    <t>Bayeux</t>
  </si>
  <si>
    <t>Nova Ponte</t>
  </si>
  <si>
    <t>Nova Porteirinha</t>
  </si>
  <si>
    <t>Belém do Brejo do Cruz</t>
  </si>
  <si>
    <t>Nova Resende</t>
  </si>
  <si>
    <t>Bernardino Batista</t>
  </si>
  <si>
    <t>Boa Ventura</t>
  </si>
  <si>
    <t>Nova Serrana</t>
  </si>
  <si>
    <t>Boa Vista</t>
  </si>
  <si>
    <t>Nova União</t>
  </si>
  <si>
    <t>Bom Jesus</t>
  </si>
  <si>
    <t>Novo Cruzeiro</t>
  </si>
  <si>
    <t>Bonito de Santa Fé</t>
  </si>
  <si>
    <t>Novo Oriente de Minas</t>
  </si>
  <si>
    <t>Novorizonte</t>
  </si>
  <si>
    <t>Boqueirão</t>
  </si>
  <si>
    <t>Borborema</t>
  </si>
  <si>
    <t>Olaria</t>
  </si>
  <si>
    <t>Brejo do Cruz</t>
  </si>
  <si>
    <t>Olhos-d'Água</t>
  </si>
  <si>
    <t>Brejo dos Santos</t>
  </si>
  <si>
    <t>Olímpio Noronha</t>
  </si>
  <si>
    <t>Caaporã</t>
  </si>
  <si>
    <t>Oliveira</t>
  </si>
  <si>
    <t>Cabaceiras</t>
  </si>
  <si>
    <t>Oliveira Fortes</t>
  </si>
  <si>
    <t>Cabedelo</t>
  </si>
  <si>
    <t>Onça de Pitangui</t>
  </si>
  <si>
    <t>Cachoeira dos Índios</t>
  </si>
  <si>
    <t>Cacimba de Areia</t>
  </si>
  <si>
    <t>Oratórios</t>
  </si>
  <si>
    <t>Cacimba de Dentro</t>
  </si>
  <si>
    <t>Orizânia</t>
  </si>
  <si>
    <t>Cacimbas</t>
  </si>
  <si>
    <t>Caiçara</t>
  </si>
  <si>
    <t>Ouro Fino</t>
  </si>
  <si>
    <t>Cajazeiras</t>
  </si>
  <si>
    <t>Ouro Preto</t>
  </si>
  <si>
    <t>Cajazeirinhas</t>
  </si>
  <si>
    <t>Ouro Verde de Minas</t>
  </si>
  <si>
    <t>Caldas Brandão</t>
  </si>
  <si>
    <t>Camalaú</t>
  </si>
  <si>
    <t>Padre Carvalho</t>
  </si>
  <si>
    <t>Padre Paraíso</t>
  </si>
  <si>
    <t>Campina Grande</t>
  </si>
  <si>
    <t>Capim</t>
  </si>
  <si>
    <t>Pai Pedro</t>
  </si>
  <si>
    <t>Paineiras</t>
  </si>
  <si>
    <t>Caraúbas</t>
  </si>
  <si>
    <t>Carrapateira</t>
  </si>
  <si>
    <t>Pains</t>
  </si>
  <si>
    <t>Casserengue</t>
  </si>
  <si>
    <t>Paiva</t>
  </si>
  <si>
    <t>Catingueira</t>
  </si>
  <si>
    <t>Palma</t>
  </si>
  <si>
    <t>Palmópolis</t>
  </si>
  <si>
    <t>Catolé do Rocha</t>
  </si>
  <si>
    <t>Caturité</t>
  </si>
  <si>
    <t>Papagaios</t>
  </si>
  <si>
    <t>Pará de Minas</t>
  </si>
  <si>
    <t>Conceição</t>
  </si>
  <si>
    <t>Condado</t>
  </si>
  <si>
    <t>Paracatu</t>
  </si>
  <si>
    <t>Paraguaçu</t>
  </si>
  <si>
    <t>Congo</t>
  </si>
  <si>
    <t>Paraisópolis</t>
  </si>
  <si>
    <t>Coremas</t>
  </si>
  <si>
    <t>Paraopeba</t>
  </si>
  <si>
    <t>Coxixola</t>
  </si>
  <si>
    <t>Passa Quatro</t>
  </si>
  <si>
    <t>Cruz do Espírito Santo</t>
  </si>
  <si>
    <t>Passa Tempo</t>
  </si>
  <si>
    <t>Cubati</t>
  </si>
  <si>
    <t>Passabém</t>
  </si>
  <si>
    <t>Cuité</t>
  </si>
  <si>
    <t>Cuité de Mamanguape</t>
  </si>
  <si>
    <t>Passa-Vinte</t>
  </si>
  <si>
    <t>Passos</t>
  </si>
  <si>
    <t>Cuitegi</t>
  </si>
  <si>
    <t>Patis</t>
  </si>
  <si>
    <t>Curral de Cima</t>
  </si>
  <si>
    <t>Curral Velho</t>
  </si>
  <si>
    <t>Patos de Minas</t>
  </si>
  <si>
    <t>Damião</t>
  </si>
  <si>
    <t>Patrocínio</t>
  </si>
  <si>
    <t>Desterro</t>
  </si>
  <si>
    <t>Patrocínio do Muriaé</t>
  </si>
  <si>
    <t>Diamante</t>
  </si>
  <si>
    <t>Paula Cândido</t>
  </si>
  <si>
    <t>Paulistas</t>
  </si>
  <si>
    <t>Dona Inês</t>
  </si>
  <si>
    <t>Pavão</t>
  </si>
  <si>
    <t>Duas Estradas</t>
  </si>
  <si>
    <t>Peçanha</t>
  </si>
  <si>
    <t>Emas</t>
  </si>
  <si>
    <t>Pedra Azul</t>
  </si>
  <si>
    <t>Esperança</t>
  </si>
  <si>
    <t>Pedra Bonita</t>
  </si>
  <si>
    <t>Pedra do Anta</t>
  </si>
  <si>
    <t>Fagundes</t>
  </si>
  <si>
    <t>Frei Martinho</t>
  </si>
  <si>
    <t>Pedra do Indaiá</t>
  </si>
  <si>
    <t>Pedra Dourada</t>
  </si>
  <si>
    <t>Gado Bravo</t>
  </si>
  <si>
    <t>Guarabira</t>
  </si>
  <si>
    <t>Pedralva</t>
  </si>
  <si>
    <t>Pedras de Maria da Cruz</t>
  </si>
  <si>
    <t>Gurinhém</t>
  </si>
  <si>
    <t>Gurjão</t>
  </si>
  <si>
    <t>Pedrinópolis</t>
  </si>
  <si>
    <t>Pedro Leopoldo</t>
  </si>
  <si>
    <t>Ibiara</t>
  </si>
  <si>
    <t>Pedro Teixeira</t>
  </si>
  <si>
    <t>Igaracy</t>
  </si>
  <si>
    <t>Pequeri</t>
  </si>
  <si>
    <t>Imaculada</t>
  </si>
  <si>
    <t>Pequi</t>
  </si>
  <si>
    <t>Ingá</t>
  </si>
  <si>
    <t>Perdigão</t>
  </si>
  <si>
    <t>Itabaiana</t>
  </si>
  <si>
    <t>Perdizes</t>
  </si>
  <si>
    <t>Itaporanga</t>
  </si>
  <si>
    <t>Perdões</t>
  </si>
  <si>
    <t>Itapororoca</t>
  </si>
  <si>
    <t>Periquito</t>
  </si>
  <si>
    <t>Pescador</t>
  </si>
  <si>
    <t>Itatuba</t>
  </si>
  <si>
    <t>Piau</t>
  </si>
  <si>
    <t>Jacaraú</t>
  </si>
  <si>
    <t>Piedade de Caratinga</t>
  </si>
  <si>
    <t>Jericó</t>
  </si>
  <si>
    <t>Piedade de Ponte Nova</t>
  </si>
  <si>
    <t>Piedade do Rio Grande</t>
  </si>
  <si>
    <t>João Pessoa</t>
  </si>
  <si>
    <t>Juarez Távora</t>
  </si>
  <si>
    <t>Piedade dos Gerais</t>
  </si>
  <si>
    <t>Pimenta</t>
  </si>
  <si>
    <t>Juazeirinho</t>
  </si>
  <si>
    <t>Junco do Seridó</t>
  </si>
  <si>
    <t>Pingo-d'Água</t>
  </si>
  <si>
    <t>Pintópolis</t>
  </si>
  <si>
    <t>Juripiranga</t>
  </si>
  <si>
    <t>Juru</t>
  </si>
  <si>
    <t>Piracema</t>
  </si>
  <si>
    <t>Pirajuba</t>
  </si>
  <si>
    <t>Lagoa</t>
  </si>
  <si>
    <t>Lagoa de Dentro</t>
  </si>
  <si>
    <t>Piranga</t>
  </si>
  <si>
    <t>Piranguçu</t>
  </si>
  <si>
    <t>Lagoa Seca</t>
  </si>
  <si>
    <t>Lastro</t>
  </si>
  <si>
    <t>Piranguinho</t>
  </si>
  <si>
    <t>Livramento</t>
  </si>
  <si>
    <t>Pirapetinga</t>
  </si>
  <si>
    <t>Logradouro</t>
  </si>
  <si>
    <t>Pirapora</t>
  </si>
  <si>
    <t>Lucena</t>
  </si>
  <si>
    <t>Piraúba</t>
  </si>
  <si>
    <t>Mãe d'Água</t>
  </si>
  <si>
    <t>Pitangui</t>
  </si>
  <si>
    <t>Malta</t>
  </si>
  <si>
    <t>Piumhi</t>
  </si>
  <si>
    <t>Mamanguape</t>
  </si>
  <si>
    <t>Manaíra</t>
  </si>
  <si>
    <t>Planura</t>
  </si>
  <si>
    <t>Poço Fundo</t>
  </si>
  <si>
    <t>Marcação</t>
  </si>
  <si>
    <t>Poços de Caldas</t>
  </si>
  <si>
    <t>Mari</t>
  </si>
  <si>
    <t>Marizópolis</t>
  </si>
  <si>
    <t>Pocrane</t>
  </si>
  <si>
    <t>Pompéu</t>
  </si>
  <si>
    <t>Massaranduba</t>
  </si>
  <si>
    <t>Ponte Nova</t>
  </si>
  <si>
    <t>Mataraca</t>
  </si>
  <si>
    <t>Ponto Chique</t>
  </si>
  <si>
    <t>Matinhas</t>
  </si>
  <si>
    <t>Ponto dos Volantes</t>
  </si>
  <si>
    <t>Porteirinha</t>
  </si>
  <si>
    <t>Maturéia</t>
  </si>
  <si>
    <t>Porto Firme</t>
  </si>
  <si>
    <t>Mogeiro</t>
  </si>
  <si>
    <t>Poté</t>
  </si>
  <si>
    <t>Montadas</t>
  </si>
  <si>
    <t>Pouso Alegre</t>
  </si>
  <si>
    <t>Monte Horebe</t>
  </si>
  <si>
    <t>Pouso Alto</t>
  </si>
  <si>
    <t>Monteiro</t>
  </si>
  <si>
    <t>Prados</t>
  </si>
  <si>
    <t>Natuba</t>
  </si>
  <si>
    <t>Prata</t>
  </si>
  <si>
    <t>Nazarezinho</t>
  </si>
  <si>
    <t>Pratápolis</t>
  </si>
  <si>
    <t>Nova Floresta</t>
  </si>
  <si>
    <t>Pratinha</t>
  </si>
  <si>
    <t>Presidente Bernardes</t>
  </si>
  <si>
    <t>Nova Palmeira</t>
  </si>
  <si>
    <t>Olho d'Água</t>
  </si>
  <si>
    <t>Presidente Kubitschek</t>
  </si>
  <si>
    <t>Olivedos</t>
  </si>
  <si>
    <t>Ouro Velho</t>
  </si>
  <si>
    <t>Presidente Olegário</t>
  </si>
  <si>
    <t>Parari</t>
  </si>
  <si>
    <t>Prudente de Morais</t>
  </si>
  <si>
    <t>Passagem</t>
  </si>
  <si>
    <t>Patos</t>
  </si>
  <si>
    <t>Quartel Geral</t>
  </si>
  <si>
    <t>Queluzito</t>
  </si>
  <si>
    <t>Paulista</t>
  </si>
  <si>
    <t>Raposos</t>
  </si>
  <si>
    <t>Pedra Lavrada</t>
  </si>
  <si>
    <t>Raul Soares</t>
  </si>
  <si>
    <t>Pedras de Fogo</t>
  </si>
  <si>
    <t>Recreio</t>
  </si>
  <si>
    <t>Reduto</t>
  </si>
  <si>
    <t>Pedro Régis</t>
  </si>
  <si>
    <t>Resende Costa</t>
  </si>
  <si>
    <t>Piancó</t>
  </si>
  <si>
    <t>Resplendor</t>
  </si>
  <si>
    <t>Picuí</t>
  </si>
  <si>
    <t>Pilões</t>
  </si>
  <si>
    <t>Pilõezinhos</t>
  </si>
  <si>
    <t>Pirpirituba</t>
  </si>
  <si>
    <t>Ressaquinha</t>
  </si>
  <si>
    <t>Pitimbu</t>
  </si>
  <si>
    <t>Pocinhos</t>
  </si>
  <si>
    <t>Riachinho</t>
  </si>
  <si>
    <t>Poço Dantas</t>
  </si>
  <si>
    <t>Riacho dos Machados</t>
  </si>
  <si>
    <t>Poço de José de Moura</t>
  </si>
  <si>
    <t>Ribeirão das Neves</t>
  </si>
  <si>
    <t>Pombal</t>
  </si>
  <si>
    <t>Ribeirão Vermelho</t>
  </si>
  <si>
    <t>Rio Acima</t>
  </si>
  <si>
    <t>Princesa Isabel</t>
  </si>
  <si>
    <t>Rio Casca</t>
  </si>
  <si>
    <t>Puxinanã</t>
  </si>
  <si>
    <t>Rio do Prado</t>
  </si>
  <si>
    <t>Quixabá</t>
  </si>
  <si>
    <t>Rio Doce</t>
  </si>
  <si>
    <t>Remígio</t>
  </si>
  <si>
    <t>Rio Espera</t>
  </si>
  <si>
    <t>Riachão do Bacamarte</t>
  </si>
  <si>
    <t>Riachão do Poço</t>
  </si>
  <si>
    <t>Riacho de Santo Antônio</t>
  </si>
  <si>
    <t>Riacho dos Cavalos</t>
  </si>
  <si>
    <t>Rio Tinto</t>
  </si>
  <si>
    <t>Rio Manso</t>
  </si>
  <si>
    <t>Rio Novo</t>
  </si>
  <si>
    <t>Salgadinho</t>
  </si>
  <si>
    <t>Salgado de São Félix</t>
  </si>
  <si>
    <t>Rio Paranaíba</t>
  </si>
  <si>
    <t>Rio Pardo de Minas</t>
  </si>
  <si>
    <t>Santa Cecília</t>
  </si>
  <si>
    <t>Santa Cruz</t>
  </si>
  <si>
    <t>Rio Piracicaba</t>
  </si>
  <si>
    <t>Rio Pomba</t>
  </si>
  <si>
    <t>Rio Preto</t>
  </si>
  <si>
    <t>Rio Vermelho</t>
  </si>
  <si>
    <t>Ritápolis</t>
  </si>
  <si>
    <t>Rochedo de Minas</t>
  </si>
  <si>
    <t>Santana de Mangueira</t>
  </si>
  <si>
    <t>Santana dos Garrotes</t>
  </si>
  <si>
    <t>Rodeiro</t>
  </si>
  <si>
    <t>Romaria</t>
  </si>
  <si>
    <t>Santo André</t>
  </si>
  <si>
    <t>São Bentinho</t>
  </si>
  <si>
    <t>Rosário da Limeira</t>
  </si>
  <si>
    <t>Rubelita</t>
  </si>
  <si>
    <t>Rubim</t>
  </si>
  <si>
    <t>São Domingos do Cariri</t>
  </si>
  <si>
    <t>Sabará</t>
  </si>
  <si>
    <t>São Francisco</t>
  </si>
  <si>
    <t>São João do Cariri</t>
  </si>
  <si>
    <t>Sabinópolis</t>
  </si>
  <si>
    <t>Sacramento</t>
  </si>
  <si>
    <t>São João do Rio do Peixe</t>
  </si>
  <si>
    <t>São João do Tigre</t>
  </si>
  <si>
    <t>Salinas</t>
  </si>
  <si>
    <t>São José da Lagoa Tapada</t>
  </si>
  <si>
    <t>Salto da Divisa</t>
  </si>
  <si>
    <t>São José de Caiana</t>
  </si>
  <si>
    <t>São José de Espinharas</t>
  </si>
  <si>
    <t>São José de Piranhas</t>
  </si>
  <si>
    <t>Santa Bárbara do Leste</t>
  </si>
  <si>
    <t>São José de Princesa</t>
  </si>
  <si>
    <t>Santa Bárbara do Monte Verde</t>
  </si>
  <si>
    <t>São José do Bonfim</t>
  </si>
  <si>
    <t>Santa Bárbara do Tugúrio</t>
  </si>
  <si>
    <t>São José do Brejo do Cruz</t>
  </si>
  <si>
    <t>Santa Cruz de Minas</t>
  </si>
  <si>
    <t>São José do Sabugi</t>
  </si>
  <si>
    <t>Santa Cruz de Salinas</t>
  </si>
  <si>
    <t>São José dos Cordeiros</t>
  </si>
  <si>
    <t>São José dos Ramos</t>
  </si>
  <si>
    <t>Santa Cruz do Escalvado</t>
  </si>
  <si>
    <t>São Mamede</t>
  </si>
  <si>
    <t>Santa Efigênia de Minas</t>
  </si>
  <si>
    <t>São Miguel de Taipu</t>
  </si>
  <si>
    <t>São Sebastião de Lagoa de Roça</t>
  </si>
  <si>
    <t>Santa Fé de Minas</t>
  </si>
  <si>
    <t>São Sebastião do Umbuzeiro</t>
  </si>
  <si>
    <t>Santa Helena de Minas</t>
  </si>
  <si>
    <t>Sapé</t>
  </si>
  <si>
    <t>Seridó</t>
  </si>
  <si>
    <t>Santa Juliana</t>
  </si>
  <si>
    <t>Serra Branca</t>
  </si>
  <si>
    <t>Serra da Raiz</t>
  </si>
  <si>
    <t>Serra Grande</t>
  </si>
  <si>
    <t>Santa Margarida</t>
  </si>
  <si>
    <t>Serra Redonda</t>
  </si>
  <si>
    <t>Santa Maria de Itabira</t>
  </si>
  <si>
    <t>Serraria</t>
  </si>
  <si>
    <t>Sertãozinho</t>
  </si>
  <si>
    <t>Santa Maria do Salto</t>
  </si>
  <si>
    <t>Santa Maria do Suaçuí</t>
  </si>
  <si>
    <t>Sobrado</t>
  </si>
  <si>
    <t>Solânea</t>
  </si>
  <si>
    <t>Soledade</t>
  </si>
  <si>
    <t>Santa Rita de Caldas</t>
  </si>
  <si>
    <t>Sossêgo</t>
  </si>
  <si>
    <t>Santa Rita de Ibitipoca</t>
  </si>
  <si>
    <t>Sousa</t>
  </si>
  <si>
    <t>Sumé</t>
  </si>
  <si>
    <t>Santa Rita de Jacutinga</t>
  </si>
  <si>
    <t>Santa Rita de Minas</t>
  </si>
  <si>
    <t>Tacima</t>
  </si>
  <si>
    <t>Santa Rita do Itueto</t>
  </si>
  <si>
    <t>Tavares</t>
  </si>
  <si>
    <t>Santa Rita do Sapucaí</t>
  </si>
  <si>
    <t>Teixeira</t>
  </si>
  <si>
    <t>Tenório</t>
  </si>
  <si>
    <t>Santa Rosa da Serra</t>
  </si>
  <si>
    <t>Triunfo</t>
  </si>
  <si>
    <t>Santa Vitória</t>
  </si>
  <si>
    <t>Uiraúna</t>
  </si>
  <si>
    <t>Umbuzeiro</t>
  </si>
  <si>
    <t>Santana da Vargem</t>
  </si>
  <si>
    <t>Santana de Cataguases</t>
  </si>
  <si>
    <t>Várzea</t>
  </si>
  <si>
    <t>Vieirópolis</t>
  </si>
  <si>
    <t>Santana de Pirapama</t>
  </si>
  <si>
    <t>Vista Serrana</t>
  </si>
  <si>
    <t>Santana do Deserto</t>
  </si>
  <si>
    <t>Zabelê</t>
  </si>
  <si>
    <t>Santana do Garambéu</t>
  </si>
  <si>
    <t>Paraíba</t>
  </si>
  <si>
    <t>Santana do Jacaré</t>
  </si>
  <si>
    <r>
      <t>Fonte:</t>
    </r>
    <r>
      <rPr>
        <rFont val="Arial"/>
        <sz val="10.0"/>
      </rPr>
      <t xml:space="preserve"> IBGE, Resultados do Censo 2010.</t>
    </r>
  </si>
  <si>
    <t>Santana do Manhuaçu</t>
  </si>
  <si>
    <t>Santana do Paraíso</t>
  </si>
  <si>
    <t>Santana do Riacho</t>
  </si>
  <si>
    <t>Santana dos Montes</t>
  </si>
  <si>
    <t>Santo Antônio do Amparo</t>
  </si>
  <si>
    <t>Santo Antônio do Aventureiro</t>
  </si>
  <si>
    <t>Santo Antônio do Grama</t>
  </si>
  <si>
    <t>Santo Antônio do Itambé</t>
  </si>
  <si>
    <t>Santo Antônio do Jacinto</t>
  </si>
  <si>
    <t>Santo Antônio do Monte</t>
  </si>
  <si>
    <t>Santo Antônio do Retiro</t>
  </si>
  <si>
    <t>Santo Antônio do Rio Abaixo</t>
  </si>
  <si>
    <t>Santo Hipólito</t>
  </si>
  <si>
    <t>Santos Dumont</t>
  </si>
  <si>
    <t>São Bento Abade</t>
  </si>
  <si>
    <t>São Brás do Suaçuí</t>
  </si>
  <si>
    <t>São Domingos das Dores</t>
  </si>
  <si>
    <t>São Domingos do Prata</t>
  </si>
  <si>
    <t>São Félix de Minas</t>
  </si>
  <si>
    <t>São Francisco de Paula</t>
  </si>
  <si>
    <t>São Francisco de Sales</t>
  </si>
  <si>
    <t>São Francisco do Glória</t>
  </si>
  <si>
    <t>São Geraldo</t>
  </si>
  <si>
    <t>São Geraldo da Piedade</t>
  </si>
  <si>
    <t>São Geraldo do Baixio</t>
  </si>
  <si>
    <t>São Gonçalo do Abaeté</t>
  </si>
  <si>
    <t>São Gonçalo do Pará</t>
  </si>
  <si>
    <t>São Gonçalo do Rio Abaixo</t>
  </si>
  <si>
    <t>São Gonçalo do Rio Preto</t>
  </si>
  <si>
    <t>São Gonçalo do Sapucaí</t>
  </si>
  <si>
    <t>São Gotardo</t>
  </si>
  <si>
    <t>São João Batista do Glória</t>
  </si>
  <si>
    <t>São João da Lagoa</t>
  </si>
  <si>
    <t>São João da Mata</t>
  </si>
  <si>
    <t>São João da Ponte</t>
  </si>
  <si>
    <t>São João das Missões</t>
  </si>
  <si>
    <t>São João del Rei</t>
  </si>
  <si>
    <t>São João do Manhuaçu</t>
  </si>
  <si>
    <t>São João do Manteninha</t>
  </si>
  <si>
    <t>São João do Oriente</t>
  </si>
  <si>
    <t>São João do Pacuí</t>
  </si>
  <si>
    <t>São João Evangelista</t>
  </si>
  <si>
    <t>São João Nepomuceno</t>
  </si>
  <si>
    <t>São Joaquim de Bicas</t>
  </si>
  <si>
    <t>São José da Barra</t>
  </si>
  <si>
    <t>São José da Lapa</t>
  </si>
  <si>
    <t>São José da Safira</t>
  </si>
  <si>
    <t>São José da Varginha</t>
  </si>
  <si>
    <t>São José do Alegre</t>
  </si>
  <si>
    <t>São José do Divino</t>
  </si>
  <si>
    <t>São José do Goiabal</t>
  </si>
  <si>
    <t>São José do Jacuri</t>
  </si>
  <si>
    <t>São José do Mantimento</t>
  </si>
  <si>
    <t>São Lourenço</t>
  </si>
  <si>
    <t>São Miguel do Anta</t>
  </si>
  <si>
    <t>São Pedro da União</t>
  </si>
  <si>
    <t>São Pedro do Suaçuí</t>
  </si>
  <si>
    <t>São Pedro dos Ferros</t>
  </si>
  <si>
    <t>São Romão</t>
  </si>
  <si>
    <t>São Roque de Minas</t>
  </si>
  <si>
    <t>São Sebastião da Bela Vista</t>
  </si>
  <si>
    <t>São Sebastião da Vargem Alegre</t>
  </si>
  <si>
    <t>São Sebastião do Anta</t>
  </si>
  <si>
    <t>São Sebastião do Maranhão</t>
  </si>
  <si>
    <t>São Sebastião do Oeste</t>
  </si>
  <si>
    <t>São Sebastião do Paraíso</t>
  </si>
  <si>
    <t>São Sebastião do Rio Preto</t>
  </si>
  <si>
    <t>São Sebastião do Rio Verde</t>
  </si>
  <si>
    <t>São Thomé das Letras</t>
  </si>
  <si>
    <t>São Tiago</t>
  </si>
  <si>
    <t>São Tomás de Aquino</t>
  </si>
  <si>
    <t>São Vicente de Minas</t>
  </si>
  <si>
    <t>Sapucaí-Mirim</t>
  </si>
  <si>
    <t>Sardoá</t>
  </si>
  <si>
    <t>Sarzedo</t>
  </si>
  <si>
    <t>Sem-Peixe</t>
  </si>
  <si>
    <t>Senador Amaral</t>
  </si>
  <si>
    <t>Senador Cortes</t>
  </si>
  <si>
    <t>Senador Firmino</t>
  </si>
  <si>
    <t>Senador José Bento</t>
  </si>
  <si>
    <t>Senador Modestino Gonçalves</t>
  </si>
  <si>
    <t>Senhora de Oliveira</t>
  </si>
  <si>
    <t>Senhora do Porto</t>
  </si>
  <si>
    <t>Senhora dos Remédios</t>
  </si>
  <si>
    <t>Sericita</t>
  </si>
  <si>
    <t>Seritinga</t>
  </si>
  <si>
    <t>Serra Azul de Minas</t>
  </si>
  <si>
    <t>Serra da Saudade</t>
  </si>
  <si>
    <t>Serra do Salitre</t>
  </si>
  <si>
    <t>Serra dos Aimorés</t>
  </si>
  <si>
    <t>Serrania</t>
  </si>
  <si>
    <t>Serranópolis de Minas</t>
  </si>
  <si>
    <t>Serranos</t>
  </si>
  <si>
    <t>Serro</t>
  </si>
  <si>
    <t>Sete Lagoas</t>
  </si>
  <si>
    <t>Setubinha</t>
  </si>
  <si>
    <t>Silveirânia</t>
  </si>
  <si>
    <t>Silvianópolis</t>
  </si>
  <si>
    <t>Simão Pereira</t>
  </si>
  <si>
    <t>Simonésia</t>
  </si>
  <si>
    <t>Sobrália</t>
  </si>
  <si>
    <t>Soledade de Minas</t>
  </si>
  <si>
    <t>Tabuleiro</t>
  </si>
  <si>
    <t>Taiobeiras</t>
  </si>
  <si>
    <t>Taparuba</t>
  </si>
  <si>
    <t>Tapira</t>
  </si>
  <si>
    <t>Tapiraí</t>
  </si>
  <si>
    <t>Taquaraçu de Minas</t>
  </si>
  <si>
    <t>Tarumirim</t>
  </si>
  <si>
    <t>Teixeiras</t>
  </si>
  <si>
    <t>Teófilo Otoni</t>
  </si>
  <si>
    <t>Timóteo</t>
  </si>
  <si>
    <t>Tiradentes</t>
  </si>
  <si>
    <t>Tiros</t>
  </si>
  <si>
    <t>Tocos do Moji</t>
  </si>
  <si>
    <t>Toledo</t>
  </si>
  <si>
    <t>Tombos</t>
  </si>
  <si>
    <t>Três Corações</t>
  </si>
  <si>
    <t>Três Marias</t>
  </si>
  <si>
    <t>Três Pontas</t>
  </si>
  <si>
    <t>Tumiritinga</t>
  </si>
  <si>
    <t>Tupaciguara</t>
  </si>
  <si>
    <t>Turmalina</t>
  </si>
  <si>
    <t>Turvolândia</t>
  </si>
  <si>
    <t>Ubá</t>
  </si>
  <si>
    <t>Ubaí</t>
  </si>
  <si>
    <t>Ubaporanga</t>
  </si>
  <si>
    <t>Uberaba</t>
  </si>
  <si>
    <t>Uberlândia</t>
  </si>
  <si>
    <t>Umburatiba</t>
  </si>
  <si>
    <t>Unaí</t>
  </si>
  <si>
    <t>União de Minas</t>
  </si>
  <si>
    <t>Uruana de Minas</t>
  </si>
  <si>
    <t>Urucânia</t>
  </si>
  <si>
    <t>Urucuia</t>
  </si>
  <si>
    <t>Vargem Alegre</t>
  </si>
  <si>
    <t>Vargem Bonita</t>
  </si>
  <si>
    <t>Vargem Grande do Rio Pardo</t>
  </si>
  <si>
    <t>Varginha</t>
  </si>
  <si>
    <t>Varjão de Minas</t>
  </si>
  <si>
    <t>Várzea da Palma</t>
  </si>
  <si>
    <t>Varzelândia</t>
  </si>
  <si>
    <t>Vazante</t>
  </si>
  <si>
    <t>Verdelândia</t>
  </si>
  <si>
    <t>Abatiá</t>
  </si>
  <si>
    <t>Veredinha</t>
  </si>
  <si>
    <t>Adrianópolis</t>
  </si>
  <si>
    <t>Agudos do Sul</t>
  </si>
  <si>
    <t>Veríssimo</t>
  </si>
  <si>
    <t>Almirante Tamandaré</t>
  </si>
  <si>
    <t>Altamira do Paraná</t>
  </si>
  <si>
    <t>Vermelho Novo</t>
  </si>
  <si>
    <t>Alto Paraíso</t>
  </si>
  <si>
    <t>Alto Paraná</t>
  </si>
  <si>
    <t>Vespasiano</t>
  </si>
  <si>
    <t>Alto Piquiri</t>
  </si>
  <si>
    <t>Vieiras</t>
  </si>
  <si>
    <t>Altônia</t>
  </si>
  <si>
    <t>Virgem da Lapa</t>
  </si>
  <si>
    <t>Alvorada do Sul</t>
  </si>
  <si>
    <t>Amaporã</t>
  </si>
  <si>
    <t>Virgínia</t>
  </si>
  <si>
    <t>Ampére</t>
  </si>
  <si>
    <t>Virginópolis</t>
  </si>
  <si>
    <t>Anahy</t>
  </si>
  <si>
    <t>Virgolândia</t>
  </si>
  <si>
    <t>Andirá</t>
  </si>
  <si>
    <t>Visconde do Rio Branco</t>
  </si>
  <si>
    <t>Ângulo</t>
  </si>
  <si>
    <t>Antonina</t>
  </si>
  <si>
    <t>Volta Grande</t>
  </si>
  <si>
    <t>Antônio Olinto</t>
  </si>
  <si>
    <t>Wenceslau Braz</t>
  </si>
  <si>
    <t>Apucarana</t>
  </si>
  <si>
    <t>Mina Gerais</t>
  </si>
  <si>
    <t>Arapongas</t>
  </si>
  <si>
    <t>Arapoti</t>
  </si>
  <si>
    <t>Arapuã</t>
  </si>
  <si>
    <r>
      <t>Fonte:</t>
    </r>
    <r>
      <rPr>
        <rFont val="Arial"/>
        <sz val="10.0"/>
      </rPr>
      <t xml:space="preserve"> IBGE, Resultados do Censo 2010.</t>
    </r>
  </si>
  <si>
    <t>Araucária</t>
  </si>
  <si>
    <t>Ariranha do Ivaí</t>
  </si>
  <si>
    <t>Assaí</t>
  </si>
  <si>
    <t>Assis Chateaubriand</t>
  </si>
  <si>
    <t>Astorga</t>
  </si>
  <si>
    <t>Balsa Nova</t>
  </si>
  <si>
    <t>Barbosa Ferraz</t>
  </si>
  <si>
    <t>Barra do Jacaré</t>
  </si>
  <si>
    <t>Barracão</t>
  </si>
  <si>
    <t>Bela Vista da Caroba</t>
  </si>
  <si>
    <t>Bela Vista do Paraíso</t>
  </si>
  <si>
    <t>Bituruna</t>
  </si>
  <si>
    <t>Boa Esperança do Iguaçu</t>
  </si>
  <si>
    <t>Boa Ventura de São Roque</t>
  </si>
  <si>
    <t>Boa Vista da Aparecida</t>
  </si>
  <si>
    <t>Bocaiúva do Sul</t>
  </si>
  <si>
    <t>Bom Jesus do Sul</t>
  </si>
  <si>
    <t>Bom Sucesso do Sul</t>
  </si>
  <si>
    <t>Borrazópolis</t>
  </si>
  <si>
    <t>Braganey</t>
  </si>
  <si>
    <t>Brasilândia do Sul</t>
  </si>
  <si>
    <t>Cafeara</t>
  </si>
  <si>
    <t>Cafelândia</t>
  </si>
  <si>
    <t>Cafezal do Sul</t>
  </si>
  <si>
    <t>Califórnia</t>
  </si>
  <si>
    <t>Cambará</t>
  </si>
  <si>
    <t>Cambé</t>
  </si>
  <si>
    <t>Cambira</t>
  </si>
  <si>
    <t>Campina da Lagoa</t>
  </si>
  <si>
    <t>Campina do Simão</t>
  </si>
  <si>
    <t>Campina Grande do Sul</t>
  </si>
  <si>
    <t>Campo Bonito</t>
  </si>
  <si>
    <t>Campo do Tenente</t>
  </si>
  <si>
    <t>Campo Largo</t>
  </si>
  <si>
    <t>Campo Magro</t>
  </si>
  <si>
    <t>Campo Mourão</t>
  </si>
  <si>
    <t>Cândido de Abreu</t>
  </si>
  <si>
    <t>Candói</t>
  </si>
  <si>
    <t>Capitão Leônidas Marques</t>
  </si>
  <si>
    <t>Carambeí</t>
  </si>
  <si>
    <t>Carlópolis</t>
  </si>
  <si>
    <t>Castro</t>
  </si>
  <si>
    <t>Catanduvas</t>
  </si>
  <si>
    <t>Centenário do Sul</t>
  </si>
  <si>
    <t>Cerro Azul</t>
  </si>
  <si>
    <t>Céu Azul</t>
  </si>
  <si>
    <t>Chopinzinho</t>
  </si>
  <si>
    <t>Cianorte</t>
  </si>
  <si>
    <t>Cidade Gaúcha</t>
  </si>
  <si>
    <t>Clevelândia</t>
  </si>
  <si>
    <t>Colombo</t>
  </si>
  <si>
    <t>Colorado</t>
  </si>
  <si>
    <t>Congonhinhas</t>
  </si>
  <si>
    <t>Conselheiro Mairinck</t>
  </si>
  <si>
    <t>Contenda</t>
  </si>
  <si>
    <t>Corbélia</t>
  </si>
  <si>
    <t>Cornélio Procópio</t>
  </si>
  <si>
    <t>Coronel Domingos Soares</t>
  </si>
  <si>
    <t>Coronel Vivida</t>
  </si>
  <si>
    <t>Corumbataí do Sul</t>
  </si>
  <si>
    <t>Cruz Machado</t>
  </si>
  <si>
    <t>Cruzeiro do Iguaçu</t>
  </si>
  <si>
    <t>Cruzeiro do Oeste</t>
  </si>
  <si>
    <t>Cruzmaltina</t>
  </si>
  <si>
    <t>Curitiba</t>
  </si>
  <si>
    <t>Curiúva</t>
  </si>
  <si>
    <t>Diamante do Norte</t>
  </si>
  <si>
    <t>Diamante do Sul</t>
  </si>
  <si>
    <t>Diamante D'Oeste</t>
  </si>
  <si>
    <t>Dois Vizinhos</t>
  </si>
  <si>
    <t>Doutor Camargo</t>
  </si>
  <si>
    <t>Doutor Ulysses</t>
  </si>
  <si>
    <t>Enéas Marques</t>
  </si>
  <si>
    <t>Engenheiro Beltrão</t>
  </si>
  <si>
    <t>Entre Rios do Oeste</t>
  </si>
  <si>
    <t>Esperança Nova</t>
  </si>
  <si>
    <t>Espigão Alto do Iguaçu</t>
  </si>
  <si>
    <t>Farol</t>
  </si>
  <si>
    <t>Faxinal</t>
  </si>
  <si>
    <t>Fazenda Rio Grande</t>
  </si>
  <si>
    <t>Fênix</t>
  </si>
  <si>
    <t>Fernandes Pinheiro</t>
  </si>
  <si>
    <t>Figueira</t>
  </si>
  <si>
    <t>Flor da Serra do Sul</t>
  </si>
  <si>
    <t>Floraí</t>
  </si>
  <si>
    <t>Floresta</t>
  </si>
  <si>
    <t>Florestópolis</t>
  </si>
  <si>
    <t>Flórida</t>
  </si>
  <si>
    <t>Formosa do Oeste</t>
  </si>
  <si>
    <t>Foz do Iguaçu</t>
  </si>
  <si>
    <t>Foz do Jordão</t>
  </si>
  <si>
    <t>Francisco Alves</t>
  </si>
  <si>
    <t>Francisco Beltrão</t>
  </si>
  <si>
    <t>Godoy Moreira</t>
  </si>
  <si>
    <t>Abreu e Lima</t>
  </si>
  <si>
    <t>Goioerê</t>
  </si>
  <si>
    <t>Goioxim</t>
  </si>
  <si>
    <t>Afogados da Ingazeira</t>
  </si>
  <si>
    <t>Grandes Rios</t>
  </si>
  <si>
    <t>Afrânio</t>
  </si>
  <si>
    <t>Agrestina</t>
  </si>
  <si>
    <t>Guaíra</t>
  </si>
  <si>
    <t>Guairaçá</t>
  </si>
  <si>
    <t>Água Preta</t>
  </si>
  <si>
    <t>Guamiranga</t>
  </si>
  <si>
    <t>Águas Belas</t>
  </si>
  <si>
    <t>Guapirama</t>
  </si>
  <si>
    <t>Guaporema</t>
  </si>
  <si>
    <t>Aliança</t>
  </si>
  <si>
    <t>Altinho</t>
  </si>
  <si>
    <t>Guaraci</t>
  </si>
  <si>
    <t>Amaraji</t>
  </si>
  <si>
    <t>Guaraniaçu</t>
  </si>
  <si>
    <t>Angelim</t>
  </si>
  <si>
    <t>Guarapuava</t>
  </si>
  <si>
    <t>Araçoiaba</t>
  </si>
  <si>
    <t>Guaraqueçaba</t>
  </si>
  <si>
    <t>Araripina</t>
  </si>
  <si>
    <t>Guaratuba</t>
  </si>
  <si>
    <t>Arcoverde</t>
  </si>
  <si>
    <t>Honório Serpa</t>
  </si>
  <si>
    <t>Barra de Guabiraba</t>
  </si>
  <si>
    <t>Ibaiti</t>
  </si>
  <si>
    <t>Barreiros</t>
  </si>
  <si>
    <t>Ibema</t>
  </si>
  <si>
    <t>Belém de Maria</t>
  </si>
  <si>
    <t>Ibiporã</t>
  </si>
  <si>
    <t>Belém do São Francisco</t>
  </si>
  <si>
    <t>Icaraíma</t>
  </si>
  <si>
    <t>Belo Jardim</t>
  </si>
  <si>
    <t>Iguaraçu</t>
  </si>
  <si>
    <t>Betânia</t>
  </si>
  <si>
    <t>Bezerros</t>
  </si>
  <si>
    <t>Imbaú</t>
  </si>
  <si>
    <t>Imbituva</t>
  </si>
  <si>
    <t>Bodocó</t>
  </si>
  <si>
    <t>Inácio Martins</t>
  </si>
  <si>
    <t>Bom Conselho</t>
  </si>
  <si>
    <t>Inajá</t>
  </si>
  <si>
    <t>Ipiranga</t>
  </si>
  <si>
    <t>Brejão</t>
  </si>
  <si>
    <t>Iporã</t>
  </si>
  <si>
    <t>Brejinho</t>
  </si>
  <si>
    <t>Iracema do Oeste</t>
  </si>
  <si>
    <t>Brejo da Madre de Deus</t>
  </si>
  <si>
    <t>Irati</t>
  </si>
  <si>
    <t>Buenos Aires</t>
  </si>
  <si>
    <t>Iretama</t>
  </si>
  <si>
    <t>Itaguajé</t>
  </si>
  <si>
    <t>Buíque</t>
  </si>
  <si>
    <t>Cabo de Santo Agostinho</t>
  </si>
  <si>
    <t>Itaipulândia</t>
  </si>
  <si>
    <t>Itambaracá</t>
  </si>
  <si>
    <t>Cabrobó</t>
  </si>
  <si>
    <t>Cachoeirinha</t>
  </si>
  <si>
    <t>Itapejara d'Oeste</t>
  </si>
  <si>
    <t>Caetés</t>
  </si>
  <si>
    <t>Calçado</t>
  </si>
  <si>
    <t>Itaperuçu</t>
  </si>
  <si>
    <t>Itaúna do Sul</t>
  </si>
  <si>
    <t>Calumbi</t>
  </si>
  <si>
    <t>Camaragibe</t>
  </si>
  <si>
    <t>Ivaí</t>
  </si>
  <si>
    <t>Ivaiporã</t>
  </si>
  <si>
    <t>Camocim de São Félix</t>
  </si>
  <si>
    <t>Camutanga</t>
  </si>
  <si>
    <t>Ivaté</t>
  </si>
  <si>
    <t>Ivatuba</t>
  </si>
  <si>
    <t>Canhotinho</t>
  </si>
  <si>
    <t>Capoeiras</t>
  </si>
  <si>
    <t>Jaboti</t>
  </si>
  <si>
    <t>Carnaíba</t>
  </si>
  <si>
    <t>Jacarezinho</t>
  </si>
  <si>
    <t>Carnaubeira da Penha</t>
  </si>
  <si>
    <t>Jaguapitã</t>
  </si>
  <si>
    <t>Jaguariaíva</t>
  </si>
  <si>
    <t>Carpina</t>
  </si>
  <si>
    <t>Caruaru</t>
  </si>
  <si>
    <t>Jandaia do Sul</t>
  </si>
  <si>
    <t>Janiópolis</t>
  </si>
  <si>
    <t>Casinhas</t>
  </si>
  <si>
    <t>Catende</t>
  </si>
  <si>
    <t>Japira</t>
  </si>
  <si>
    <t>Jardim Alegre</t>
  </si>
  <si>
    <t>Chã de Alegria</t>
  </si>
  <si>
    <t>Jardim Olinda</t>
  </si>
  <si>
    <t>Jataizinho</t>
  </si>
  <si>
    <t>Chã Grande</t>
  </si>
  <si>
    <t>Jesuítas</t>
  </si>
  <si>
    <t>Joaquim Távora</t>
  </si>
  <si>
    <t>Jundiaí do Sul</t>
  </si>
  <si>
    <t>Correntes</t>
  </si>
  <si>
    <t>Cortês</t>
  </si>
  <si>
    <t>Juranda</t>
  </si>
  <si>
    <t>Cumaru</t>
  </si>
  <si>
    <t>Kaloré</t>
  </si>
  <si>
    <t>Cupira</t>
  </si>
  <si>
    <t>Lapa</t>
  </si>
  <si>
    <t>Laranjeiras do Sul</t>
  </si>
  <si>
    <t>Leópolis</t>
  </si>
  <si>
    <t>Custódia</t>
  </si>
  <si>
    <t>Lidianópolis</t>
  </si>
  <si>
    <t>Dormentes</t>
  </si>
  <si>
    <t>Lindoeste</t>
  </si>
  <si>
    <t>Loanda</t>
  </si>
  <si>
    <t>Escada</t>
  </si>
  <si>
    <t>Lobato</t>
  </si>
  <si>
    <t>Exu</t>
  </si>
  <si>
    <t>Londrina</t>
  </si>
  <si>
    <t>Luiziana</t>
  </si>
  <si>
    <t>Feira Nova</t>
  </si>
  <si>
    <t>Lunardelli</t>
  </si>
  <si>
    <t>Fernando de Noronha</t>
  </si>
  <si>
    <t>Lupionópolis</t>
  </si>
  <si>
    <t>Mallet</t>
  </si>
  <si>
    <t>Mamborê</t>
  </si>
  <si>
    <t>Mandaguaçu</t>
  </si>
  <si>
    <t>Ferreiros</t>
  </si>
  <si>
    <t>Mandaguari</t>
  </si>
  <si>
    <t>Flores</t>
  </si>
  <si>
    <t>Mandirituba</t>
  </si>
  <si>
    <t>Manfrinópolis</t>
  </si>
  <si>
    <t>Frei Miguelinho</t>
  </si>
  <si>
    <t>Mangueirinha</t>
  </si>
  <si>
    <t>Manoel Ribas</t>
  </si>
  <si>
    <t>Marechal Cândido Rondon</t>
  </si>
  <si>
    <t>Maria Helena</t>
  </si>
  <si>
    <t>Gameleira</t>
  </si>
  <si>
    <t>Marialva</t>
  </si>
  <si>
    <t>Garanhuns</t>
  </si>
  <si>
    <t>Marilândia do Sul</t>
  </si>
  <si>
    <t>Glória do Goitá</t>
  </si>
  <si>
    <t>Marilena</t>
  </si>
  <si>
    <t>Goiana</t>
  </si>
  <si>
    <t>Mariluz</t>
  </si>
  <si>
    <t>Granito</t>
  </si>
  <si>
    <t>Maringá</t>
  </si>
  <si>
    <t>Gravatá</t>
  </si>
  <si>
    <t>Mariópolis</t>
  </si>
  <si>
    <t>Iati</t>
  </si>
  <si>
    <t>Maripá</t>
  </si>
  <si>
    <t>Ibimirim</t>
  </si>
  <si>
    <t>Marmeleiro</t>
  </si>
  <si>
    <t>Marquinho</t>
  </si>
  <si>
    <t>Ibirajuba</t>
  </si>
  <si>
    <t>Marumbi</t>
  </si>
  <si>
    <t>Igarassu</t>
  </si>
  <si>
    <t>Matelândia</t>
  </si>
  <si>
    <t>Iguaraci</t>
  </si>
  <si>
    <t>Matinhos</t>
  </si>
  <si>
    <t>Mato Rico</t>
  </si>
  <si>
    <t>Ilha de Itamaracá</t>
  </si>
  <si>
    <t>Mauá da Serra</t>
  </si>
  <si>
    <t>Medianeira</t>
  </si>
  <si>
    <t>Mercedes</t>
  </si>
  <si>
    <t>Miraselva</t>
  </si>
  <si>
    <t>Ingazeira</t>
  </si>
  <si>
    <t>Missal</t>
  </si>
  <si>
    <t>Moreira Sales</t>
  </si>
  <si>
    <t>Ipojuca</t>
  </si>
  <si>
    <t>Morretes</t>
  </si>
  <si>
    <t>Ipubi</t>
  </si>
  <si>
    <t>Munhoz de Melo</t>
  </si>
  <si>
    <t>Itacuruba</t>
  </si>
  <si>
    <t>Nossa Senhora das Graças</t>
  </si>
  <si>
    <t>Itaíba</t>
  </si>
  <si>
    <t>Nova Aliança do Ivaí</t>
  </si>
  <si>
    <t>Nova América da Colina</t>
  </si>
  <si>
    <t>Itapetim</t>
  </si>
  <si>
    <t>Itapissuma</t>
  </si>
  <si>
    <t>Nova Cantu</t>
  </si>
  <si>
    <t>Itaquitinga</t>
  </si>
  <si>
    <t>Nova Esperança</t>
  </si>
  <si>
    <t>Jaboatão dos Guararapes</t>
  </si>
  <si>
    <t>Nova Esperança do Sudoeste</t>
  </si>
  <si>
    <t>Jaqueira</t>
  </si>
  <si>
    <t>Jataúba</t>
  </si>
  <si>
    <t>Nova Laranjeiras</t>
  </si>
  <si>
    <t>Nova Londrina</t>
  </si>
  <si>
    <t>João Alfredo</t>
  </si>
  <si>
    <t>Joaquim Nabuco</t>
  </si>
  <si>
    <t>Nova Prata do Iguaçu</t>
  </si>
  <si>
    <t>Jucati</t>
  </si>
  <si>
    <t>Nova Santa Bárbara</t>
  </si>
  <si>
    <t>Jupi</t>
  </si>
  <si>
    <t>Nova Santa Rosa</t>
  </si>
  <si>
    <t>Jurema</t>
  </si>
  <si>
    <t>Nova Tebas</t>
  </si>
  <si>
    <t>Lagoa do Itaenga</t>
  </si>
  <si>
    <t>Novo Itacolomi</t>
  </si>
  <si>
    <t>Ortigueira</t>
  </si>
  <si>
    <t>Lagoa do Carro</t>
  </si>
  <si>
    <t>Lagoa do Ouro</t>
  </si>
  <si>
    <t>Ourizona</t>
  </si>
  <si>
    <t>Ouro Verde do Oeste</t>
  </si>
  <si>
    <t>Lagoa dos Gatos</t>
  </si>
  <si>
    <t>Paiçandu</t>
  </si>
  <si>
    <t>Palmas</t>
  </si>
  <si>
    <t>Lajedo</t>
  </si>
  <si>
    <t>Palmeira</t>
  </si>
  <si>
    <t>Limoeiro</t>
  </si>
  <si>
    <t>Palmital</t>
  </si>
  <si>
    <t>Macaparana</t>
  </si>
  <si>
    <t>Palotina</t>
  </si>
  <si>
    <t>Machados</t>
  </si>
  <si>
    <t>Paraíso do Norte</t>
  </si>
  <si>
    <t>Manari</t>
  </si>
  <si>
    <t>Paranacity</t>
  </si>
  <si>
    <t>Paranaguá</t>
  </si>
  <si>
    <t>Maraial</t>
  </si>
  <si>
    <t>Paranapoema</t>
  </si>
  <si>
    <t>Paranavaí</t>
  </si>
  <si>
    <t>Mirandiba</t>
  </si>
  <si>
    <t>Moreilândia</t>
  </si>
  <si>
    <t>Pato Bragado</t>
  </si>
  <si>
    <t>Pato Branco</t>
  </si>
  <si>
    <t>Moreno</t>
  </si>
  <si>
    <t>Nazaré da Mata</t>
  </si>
  <si>
    <t>Paula Freitas</t>
  </si>
  <si>
    <t>Paulo Frontin</t>
  </si>
  <si>
    <t>Olinda</t>
  </si>
  <si>
    <t>Peabiru</t>
  </si>
  <si>
    <t>Orobó</t>
  </si>
  <si>
    <t>Perobal</t>
  </si>
  <si>
    <t>Orocó</t>
  </si>
  <si>
    <t>Pérola</t>
  </si>
  <si>
    <t>Pérola d'Oeste</t>
  </si>
  <si>
    <t>Ouricuri</t>
  </si>
  <si>
    <t>Piên</t>
  </si>
  <si>
    <t>Palmares</t>
  </si>
  <si>
    <t>Pinhais</t>
  </si>
  <si>
    <t>Palmeirina</t>
  </si>
  <si>
    <t>Pinhal de São Bento</t>
  </si>
  <si>
    <t>Panelas</t>
  </si>
  <si>
    <t>Pinhalão</t>
  </si>
  <si>
    <t>Paranatama</t>
  </si>
  <si>
    <t>Pinhão</t>
  </si>
  <si>
    <t>Piraí do Sul</t>
  </si>
  <si>
    <t>Parnamirim</t>
  </si>
  <si>
    <t>Passira</t>
  </si>
  <si>
    <t>Piraquara</t>
  </si>
  <si>
    <t>Pitanga</t>
  </si>
  <si>
    <t>Paudalho</t>
  </si>
  <si>
    <t>Pitangueiras</t>
  </si>
  <si>
    <t>Planaltina do Paraná</t>
  </si>
  <si>
    <t>Pedra</t>
  </si>
  <si>
    <t>Pesqueira</t>
  </si>
  <si>
    <t>Ponta Grossa</t>
  </si>
  <si>
    <t>Petrolândia</t>
  </si>
  <si>
    <t>Pontal do Paraná</t>
  </si>
  <si>
    <t>Petrolina</t>
  </si>
  <si>
    <t>Porecatu</t>
  </si>
  <si>
    <t>Porto Amazonas</t>
  </si>
  <si>
    <t>Poção</t>
  </si>
  <si>
    <t>Porto Barreiro</t>
  </si>
  <si>
    <t>Pombos</t>
  </si>
  <si>
    <t>Porto Rico</t>
  </si>
  <si>
    <t>Porto Vitória</t>
  </si>
  <si>
    <t>Quipapá</t>
  </si>
  <si>
    <t>Prado Ferreira</t>
  </si>
  <si>
    <t>Quixaba</t>
  </si>
  <si>
    <t>Pranchita</t>
  </si>
  <si>
    <t>Recife</t>
  </si>
  <si>
    <t>Presidente Castelo Branco</t>
  </si>
  <si>
    <t>Primeiro de Maio</t>
  </si>
  <si>
    <t>Riacho das Almas</t>
  </si>
  <si>
    <t>Ribeirão</t>
  </si>
  <si>
    <t>Prudentópolis</t>
  </si>
  <si>
    <t>Quarto Centenário</t>
  </si>
  <si>
    <t>Rio Formoso</t>
  </si>
  <si>
    <t>Quatiguá</t>
  </si>
  <si>
    <t>Sairé</t>
  </si>
  <si>
    <t>Quatro Barras</t>
  </si>
  <si>
    <t>Quatro Pontes</t>
  </si>
  <si>
    <t>Quedas do Iguaçu</t>
  </si>
  <si>
    <t>Salgueiro</t>
  </si>
  <si>
    <t>Querência do Norte</t>
  </si>
  <si>
    <t>Saloá</t>
  </si>
  <si>
    <t>Quinta do Sol</t>
  </si>
  <si>
    <t>Acauã</t>
  </si>
  <si>
    <t>Sanharó</t>
  </si>
  <si>
    <t>Quitandinha</t>
  </si>
  <si>
    <t>Agricolândia</t>
  </si>
  <si>
    <t>Ramilândia</t>
  </si>
  <si>
    <t>Alagoinha do Piauí</t>
  </si>
  <si>
    <t>Rancho Alegre</t>
  </si>
  <si>
    <t>Santa Cruz da Baixa Verde</t>
  </si>
  <si>
    <t>Alegrete do Piauí</t>
  </si>
  <si>
    <t>Rancho Alegre D'Oeste</t>
  </si>
  <si>
    <t>Alto Longá</t>
  </si>
  <si>
    <t>Santa Cruz do Capibaribe</t>
  </si>
  <si>
    <t>Altos</t>
  </si>
  <si>
    <t>Realeza</t>
  </si>
  <si>
    <t>Santa Filomena</t>
  </si>
  <si>
    <t>Rebouças</t>
  </si>
  <si>
    <t>Alvorada do Gurguéia</t>
  </si>
  <si>
    <t>Amarante</t>
  </si>
  <si>
    <t>Santa Maria da Boa Vista</t>
  </si>
  <si>
    <t>Angical do Piauí</t>
  </si>
  <si>
    <t>Anísio de Abreu</t>
  </si>
  <si>
    <t>Santa Maria do Cambucá</t>
  </si>
  <si>
    <t>Renascença</t>
  </si>
  <si>
    <t>Antônio Almeida</t>
  </si>
  <si>
    <t>Reserva</t>
  </si>
  <si>
    <t>Aroazes</t>
  </si>
  <si>
    <t>Reserva do Iguaçu</t>
  </si>
  <si>
    <t>Aroeiras do Itaim</t>
  </si>
  <si>
    <t>São Benedito do Sul</t>
  </si>
  <si>
    <t>Ribeirão Claro</t>
  </si>
  <si>
    <t>Arraial</t>
  </si>
  <si>
    <t>Ribeirão do Pinhal</t>
  </si>
  <si>
    <t>São Bento do Una</t>
  </si>
  <si>
    <t>Assunção do Piauí</t>
  </si>
  <si>
    <t>Rio Azul</t>
  </si>
  <si>
    <t>São Caitano</t>
  </si>
  <si>
    <t>Avelino Lopes</t>
  </si>
  <si>
    <t>Rio Bom</t>
  </si>
  <si>
    <t>São João</t>
  </si>
  <si>
    <t>Baixa Grande do Ribeiro</t>
  </si>
  <si>
    <t>Rio Bonito do Iguaçu</t>
  </si>
  <si>
    <t>São Joaquim do Monte</t>
  </si>
  <si>
    <t>Barra D'Alcântara</t>
  </si>
  <si>
    <t>Rio Branco do Ivaí</t>
  </si>
  <si>
    <t>Rio Branco do Sul</t>
  </si>
  <si>
    <t>Barras</t>
  </si>
  <si>
    <t>São José da Coroa Grande</t>
  </si>
  <si>
    <t>Barreiras do Piauí</t>
  </si>
  <si>
    <t>São José do Belmonte</t>
  </si>
  <si>
    <t>Rolândia</t>
  </si>
  <si>
    <t>Barro Duro</t>
  </si>
  <si>
    <t>São José do Egito</t>
  </si>
  <si>
    <t>Roncador</t>
  </si>
  <si>
    <t>São Lourenço da Mata</t>
  </si>
  <si>
    <t>Bela Vista do Piauí</t>
  </si>
  <si>
    <t>Rondon</t>
  </si>
  <si>
    <t>Belém do Piauí</t>
  </si>
  <si>
    <t>Rosário do Ivaí</t>
  </si>
  <si>
    <t>Beneditinos</t>
  </si>
  <si>
    <t>Serra Talhada</t>
  </si>
  <si>
    <t>Bertolínia</t>
  </si>
  <si>
    <t>Sabáudia</t>
  </si>
  <si>
    <t>Betânia do Piauí</t>
  </si>
  <si>
    <t>Serrita</t>
  </si>
  <si>
    <t>Boa Hora</t>
  </si>
  <si>
    <t>Salgado Filho</t>
  </si>
  <si>
    <t>Sertânia</t>
  </si>
  <si>
    <t>Salto do Itararé</t>
  </si>
  <si>
    <t>Bocaina</t>
  </si>
  <si>
    <t>Sirinhaém</t>
  </si>
  <si>
    <t>Salto do Lontra</t>
  </si>
  <si>
    <t>Solidão</t>
  </si>
  <si>
    <t>Bom Princípio do Piauí</t>
  </si>
  <si>
    <t>Santa Amélia</t>
  </si>
  <si>
    <t>Bonfim do Piauí</t>
  </si>
  <si>
    <t>Surubim</t>
  </si>
  <si>
    <t>Tabira</t>
  </si>
  <si>
    <t>Santa Cecília do Pavão</t>
  </si>
  <si>
    <t>Boqueirão do Piauí</t>
  </si>
  <si>
    <t>Brasileira</t>
  </si>
  <si>
    <t>Santa Cruz de Monte Castelo</t>
  </si>
  <si>
    <t>Tacaimbó</t>
  </si>
  <si>
    <t>Brejo do Piauí</t>
  </si>
  <si>
    <t>Santa Fé</t>
  </si>
  <si>
    <t>Tacaratu</t>
  </si>
  <si>
    <t>Buriti dos Lopes</t>
  </si>
  <si>
    <t>Tamandaré</t>
  </si>
  <si>
    <t>Buriti dos Montes</t>
  </si>
  <si>
    <t>Taquaritinga do Norte</t>
  </si>
  <si>
    <t>Cabeceiras do Piauí</t>
  </si>
  <si>
    <t>Terezinha</t>
  </si>
  <si>
    <t>Cajazeiras do Piauí</t>
  </si>
  <si>
    <t>Santa Isabel do Ivaí</t>
  </si>
  <si>
    <t>Cajueiro da Praia</t>
  </si>
  <si>
    <t>Timbaúba</t>
  </si>
  <si>
    <t>Toritama</t>
  </si>
  <si>
    <t>Caldeirão Grande do Piauí</t>
  </si>
  <si>
    <t>Santa Izabel do Oeste</t>
  </si>
  <si>
    <t>Campinas do Piauí</t>
  </si>
  <si>
    <t>Tracunhaém</t>
  </si>
  <si>
    <t>Santa Lúcia</t>
  </si>
  <si>
    <t>Campo Alegre do Fidalgo</t>
  </si>
  <si>
    <t>Santa Maria do Oeste</t>
  </si>
  <si>
    <t>Campo Grande do Piauí</t>
  </si>
  <si>
    <t>Tupanatinga</t>
  </si>
  <si>
    <t>Campo Largo do Piauí</t>
  </si>
  <si>
    <t>Santa Mariana</t>
  </si>
  <si>
    <t>Campo Maior</t>
  </si>
  <si>
    <t>Tuparetama</t>
  </si>
  <si>
    <t>Canavieira</t>
  </si>
  <si>
    <t>Santa Mônica</t>
  </si>
  <si>
    <t>Venturosa</t>
  </si>
  <si>
    <t>Canto do Buriti</t>
  </si>
  <si>
    <t>Santa Tereza do Oeste</t>
  </si>
  <si>
    <t>Capitão de Campos</t>
  </si>
  <si>
    <t>Verdejante</t>
  </si>
  <si>
    <t>Capitão Gervásio Oliveira</t>
  </si>
  <si>
    <t>Santa Terezinha de Itaipu</t>
  </si>
  <si>
    <t>Vertente do Lério</t>
  </si>
  <si>
    <t>Santana do Itararé</t>
  </si>
  <si>
    <t>Vertentes</t>
  </si>
  <si>
    <t>Caraúbas do Piauí</t>
  </si>
  <si>
    <t>Vicência</t>
  </si>
  <si>
    <t>Caridade do Piauí</t>
  </si>
  <si>
    <t>Santo Antônio da Platina</t>
  </si>
  <si>
    <t>Vitória de Santo Antão</t>
  </si>
  <si>
    <t>Castelo do Piauí</t>
  </si>
  <si>
    <t>Xexéu</t>
  </si>
  <si>
    <t>Santo Antônio do Caiuá</t>
  </si>
  <si>
    <t>Caxingó</t>
  </si>
  <si>
    <t>Santo Antônio do Paraíso</t>
  </si>
  <si>
    <t>Cocal</t>
  </si>
  <si>
    <t>Santo Antônio do Sudoeste</t>
  </si>
  <si>
    <t>Cocal de Telha</t>
  </si>
  <si>
    <t>Cocal dos Alves</t>
  </si>
  <si>
    <r>
      <t>Fonte:</t>
    </r>
    <r>
      <rPr>
        <rFont val="Arial"/>
        <sz val="10.0"/>
      </rPr>
      <t xml:space="preserve"> IBGE, Resultados do Censo 2010.</t>
    </r>
  </si>
  <si>
    <t>Santo Inácio</t>
  </si>
  <si>
    <t>Coivaras</t>
  </si>
  <si>
    <t>Colônia do Gurguéia</t>
  </si>
  <si>
    <t>São Carlos do Ivaí</t>
  </si>
  <si>
    <t>Colônia do Piauí</t>
  </si>
  <si>
    <t>Conceição do Canindé</t>
  </si>
  <si>
    <t>São Jerônimo da Serra</t>
  </si>
  <si>
    <t>Coronel José Dias</t>
  </si>
  <si>
    <t>Corrente</t>
  </si>
  <si>
    <t>São João do Caiuá</t>
  </si>
  <si>
    <t>Cristalândia do Piauí</t>
  </si>
  <si>
    <t>Cristino Castro</t>
  </si>
  <si>
    <t>São João do Ivaí</t>
  </si>
  <si>
    <t>Curimatá</t>
  </si>
  <si>
    <t>São João do Triunfo</t>
  </si>
  <si>
    <t>Currais</t>
  </si>
  <si>
    <t>Curral Novo do Piauí</t>
  </si>
  <si>
    <t>São Jorge do Ivaí</t>
  </si>
  <si>
    <t>Curralinhos</t>
  </si>
  <si>
    <t>Demerval Lobão</t>
  </si>
  <si>
    <t>São Jorge do Patrocínio</t>
  </si>
  <si>
    <t>Dirceu Arcoverde</t>
  </si>
  <si>
    <t>São Jorge d'Oeste</t>
  </si>
  <si>
    <t>Dom Expedito Lopes</t>
  </si>
  <si>
    <t>Dom Inocêncio</t>
  </si>
  <si>
    <t>São José da Boa Vista</t>
  </si>
  <si>
    <t>Domingos Mourão</t>
  </si>
  <si>
    <t>São José das Palmeiras</t>
  </si>
  <si>
    <t>Elesbão Veloso</t>
  </si>
  <si>
    <t>Eliseu Martins</t>
  </si>
  <si>
    <t>São José dos Pinhais</t>
  </si>
  <si>
    <t>Esperantina</t>
  </si>
  <si>
    <t>São Manoel do Paraná</t>
  </si>
  <si>
    <t>Fartura do Piauí</t>
  </si>
  <si>
    <t>Flores do Piauí</t>
  </si>
  <si>
    <t>São Mateus do Sul</t>
  </si>
  <si>
    <t>São Miguel do Iguaçu</t>
  </si>
  <si>
    <t>Floresta do Piauí</t>
  </si>
  <si>
    <t>Floriano</t>
  </si>
  <si>
    <t>São Pedro do Iguaçu</t>
  </si>
  <si>
    <t>Francinópolis</t>
  </si>
  <si>
    <t>São Pedro do Ivaí</t>
  </si>
  <si>
    <t>Francisco Ayres</t>
  </si>
  <si>
    <t>Francisco Macedo</t>
  </si>
  <si>
    <t>São Pedro do Paraná</t>
  </si>
  <si>
    <t>Francisco Santos</t>
  </si>
  <si>
    <t>São Sebastião da Amoreira</t>
  </si>
  <si>
    <t>Fronteiras</t>
  </si>
  <si>
    <t>Geminiano</t>
  </si>
  <si>
    <t>São Tomé</t>
  </si>
  <si>
    <t>Gilbués</t>
  </si>
  <si>
    <t>Sapopema</t>
  </si>
  <si>
    <t>Guadalupe</t>
  </si>
  <si>
    <t>Guaribas</t>
  </si>
  <si>
    <t>Sarandi</t>
  </si>
  <si>
    <t>Hugo Napoleão</t>
  </si>
  <si>
    <t>Saudade do Iguaçu</t>
  </si>
  <si>
    <t>Ilha Grande</t>
  </si>
  <si>
    <t>Inhuma</t>
  </si>
  <si>
    <t>Sengés</t>
  </si>
  <si>
    <t>Ipiranga do Piauí</t>
  </si>
  <si>
    <t>Isaías Coelho</t>
  </si>
  <si>
    <t>Serranópolis do Iguaçu</t>
  </si>
  <si>
    <t>Itainópolis</t>
  </si>
  <si>
    <t>Itaueira</t>
  </si>
  <si>
    <t>Sertaneja</t>
  </si>
  <si>
    <t>Jacobina do Piauí</t>
  </si>
  <si>
    <t>Sertanópolis</t>
  </si>
  <si>
    <t>Jaicós</t>
  </si>
  <si>
    <t>Siqueira Campos</t>
  </si>
  <si>
    <t>Jardim do Mulato</t>
  </si>
  <si>
    <t>Sulina</t>
  </si>
  <si>
    <t>Jatobá do Piauí</t>
  </si>
  <si>
    <t>Jerumenha</t>
  </si>
  <si>
    <t>Tamarana</t>
  </si>
  <si>
    <t>João Costa</t>
  </si>
  <si>
    <t>Tamboara</t>
  </si>
  <si>
    <t>Tapejara</t>
  </si>
  <si>
    <t>Joaquim Pires</t>
  </si>
  <si>
    <t>Joca Marques</t>
  </si>
  <si>
    <t>José de Freitas</t>
  </si>
  <si>
    <t>Teixeira Soares</t>
  </si>
  <si>
    <t>Juazeiro do Piauí</t>
  </si>
  <si>
    <t>Telêmaco Borba</t>
  </si>
  <si>
    <t>Júlio Borges</t>
  </si>
  <si>
    <t>Terra Boa</t>
  </si>
  <si>
    <t>Terra Rica</t>
  </si>
  <si>
    <t>Lagoa Alegre</t>
  </si>
  <si>
    <t>Terra Roxa</t>
  </si>
  <si>
    <t>Lagoa de São Francisco</t>
  </si>
  <si>
    <t>Tibagi</t>
  </si>
  <si>
    <t>Lagoa do Barro do Piauí</t>
  </si>
  <si>
    <t>Tijucas do Sul</t>
  </si>
  <si>
    <t>Lagoa do Piauí</t>
  </si>
  <si>
    <t>Lagoa do Sítio</t>
  </si>
  <si>
    <t>Lagoinha do Piauí</t>
  </si>
  <si>
    <t>Tomazina</t>
  </si>
  <si>
    <t>Três Barras do Paraná</t>
  </si>
  <si>
    <t>Landri Sales</t>
  </si>
  <si>
    <t>Luís Correia</t>
  </si>
  <si>
    <t>Tunas do Paraná</t>
  </si>
  <si>
    <t>Luzilândia</t>
  </si>
  <si>
    <t>Tuneiras do Oeste</t>
  </si>
  <si>
    <t>Madeiro</t>
  </si>
  <si>
    <t>Manoel Emídio</t>
  </si>
  <si>
    <t>Tupãssi</t>
  </si>
  <si>
    <t>Marcolândia</t>
  </si>
  <si>
    <t>Turvo</t>
  </si>
  <si>
    <t>Marcos Parente</t>
  </si>
  <si>
    <t>Massapê do Piauí</t>
  </si>
  <si>
    <t>Ubiratã</t>
  </si>
  <si>
    <t>Umuarama</t>
  </si>
  <si>
    <t>Matias Olímpio</t>
  </si>
  <si>
    <t>Miguel Alves</t>
  </si>
  <si>
    <t>União da Vitória</t>
  </si>
  <si>
    <t>Uniflor</t>
  </si>
  <si>
    <t>Miguel Leão</t>
  </si>
  <si>
    <t>Milton Brandão</t>
  </si>
  <si>
    <t>Uraí</t>
  </si>
  <si>
    <t>Ventania</t>
  </si>
  <si>
    <t>Monsenhor Gil</t>
  </si>
  <si>
    <t>Monsenhor Hipólito</t>
  </si>
  <si>
    <t>Vera Cruz do Oeste</t>
  </si>
  <si>
    <t>Verê</t>
  </si>
  <si>
    <t>Monte Alegre do Piauí</t>
  </si>
  <si>
    <t>Morro Cabeça no Tempo</t>
  </si>
  <si>
    <t>Virmond</t>
  </si>
  <si>
    <t>Vitorino</t>
  </si>
  <si>
    <t>Morro do Chapéu do Piauí</t>
  </si>
  <si>
    <t>Murici dos Portelas</t>
  </si>
  <si>
    <t>Xambrê</t>
  </si>
  <si>
    <t>Nazaré do Piauí</t>
  </si>
  <si>
    <t>Nazária</t>
  </si>
  <si>
    <t>Paraná</t>
  </si>
  <si>
    <t>Nossa Senhora de Nazaré</t>
  </si>
  <si>
    <t>Nossa Senhora dos Remédios</t>
  </si>
  <si>
    <t>Nova Santa Rita</t>
  </si>
  <si>
    <t>Novo Oriente do Piauí</t>
  </si>
  <si>
    <t>Oeiras</t>
  </si>
  <si>
    <t>Olho D'Água do Piauí</t>
  </si>
  <si>
    <t>Padre Marcos</t>
  </si>
  <si>
    <t>Paes Landim</t>
  </si>
  <si>
    <t>Pajeú do Piauí</t>
  </si>
  <si>
    <t>Palmeira do Piauí</t>
  </si>
  <si>
    <t>Palmeirais</t>
  </si>
  <si>
    <t>Paquetá</t>
  </si>
  <si>
    <t>Parnaguá</t>
  </si>
  <si>
    <t>Parnaíba</t>
  </si>
  <si>
    <t>Passagem Franca do Piauí</t>
  </si>
  <si>
    <t>Patos do Piauí</t>
  </si>
  <si>
    <t>Pau D'Arco do Piauí</t>
  </si>
  <si>
    <t>Paulistana</t>
  </si>
  <si>
    <t>Pavussu</t>
  </si>
  <si>
    <t>Pedro II</t>
  </si>
  <si>
    <t>Pedro Laurentino</t>
  </si>
  <si>
    <t>Picos</t>
  </si>
  <si>
    <t>Pimenteiras</t>
  </si>
  <si>
    <t>Pio IX</t>
  </si>
  <si>
    <t>Piracuruca</t>
  </si>
  <si>
    <t>Piripiri</t>
  </si>
  <si>
    <t>Porto</t>
  </si>
  <si>
    <t>Porto Alegre do Piauí</t>
  </si>
  <si>
    <t>Prata do Piauí</t>
  </si>
  <si>
    <t>Queimada Nova</t>
  </si>
  <si>
    <t>Redenção do Gurguéia</t>
  </si>
  <si>
    <t>Regeneração</t>
  </si>
  <si>
    <t>Riacho Frio</t>
  </si>
  <si>
    <t>Ribeira do Piauí</t>
  </si>
  <si>
    <t>Ribeiro Gonçalves</t>
  </si>
  <si>
    <t>Rio Grande do Piauí</t>
  </si>
  <si>
    <t>Santa Cruz do Piauí</t>
  </si>
  <si>
    <t>Santa Cruz dos Milagres</t>
  </si>
  <si>
    <t>Santa Luz</t>
  </si>
  <si>
    <t>Santa Rosa do Piauí</t>
  </si>
  <si>
    <t>Santana do Piauí</t>
  </si>
  <si>
    <t>Santo Antônio de Lisboa</t>
  </si>
  <si>
    <t>Santo Antônio dos Milagres</t>
  </si>
  <si>
    <t>Santo Inácio do Piauí</t>
  </si>
  <si>
    <t>São Braz do Piauí</t>
  </si>
  <si>
    <t>São Félix do Piauí</t>
  </si>
  <si>
    <t>São Francisco de Assis do Piauí</t>
  </si>
  <si>
    <t>São Francisco do Piauí</t>
  </si>
  <si>
    <t>São Gonçalo do Gurguéia</t>
  </si>
  <si>
    <t>São Gonçalo do Piauí</t>
  </si>
  <si>
    <t>São João da Canabrava</t>
  </si>
  <si>
    <t>São João da Fronteira</t>
  </si>
  <si>
    <t>São João da Serra</t>
  </si>
  <si>
    <t>São João da Varjota</t>
  </si>
  <si>
    <t>São João do Arraial</t>
  </si>
  <si>
    <t>São João do Piauí</t>
  </si>
  <si>
    <t>São José do Peixe</t>
  </si>
  <si>
    <t>São José do Piauí</t>
  </si>
  <si>
    <t>São Julião</t>
  </si>
  <si>
    <t>São Lourenço do Piauí</t>
  </si>
  <si>
    <t>São Luis do Piauí</t>
  </si>
  <si>
    <t>São Miguel da Baixa Grande</t>
  </si>
  <si>
    <t>São Miguel do Fidalgo</t>
  </si>
  <si>
    <t>São Miguel do Tapuio</t>
  </si>
  <si>
    <t>São Pedro do Piauí</t>
  </si>
  <si>
    <t>São Raimundo Nonato</t>
  </si>
  <si>
    <t>Sebastião Barros</t>
  </si>
  <si>
    <t>Sebastião Leal</t>
  </si>
  <si>
    <t>Sigefredo Pacheco</t>
  </si>
  <si>
    <t>Simões</t>
  </si>
  <si>
    <t>Simplício Mendes</t>
  </si>
  <si>
    <t>Socorro do Piauí</t>
  </si>
  <si>
    <t>Sussuapara</t>
  </si>
  <si>
    <t>Tamboril do Piauí</t>
  </si>
  <si>
    <t>Tanque do Piauí</t>
  </si>
  <si>
    <t>Teresina</t>
  </si>
  <si>
    <t>União</t>
  </si>
  <si>
    <t>Uruçuí</t>
  </si>
  <si>
    <t>Valença do Piauí</t>
  </si>
  <si>
    <t>Várzea Branca</t>
  </si>
  <si>
    <t>Vera Mendes</t>
  </si>
  <si>
    <t>Vila Nova do Piauí</t>
  </si>
  <si>
    <t>Wall Ferraz</t>
  </si>
  <si>
    <t>Piauí</t>
  </si>
  <si>
    <r>
      <t xml:space="preserve">Fonte: </t>
    </r>
    <r>
      <rPr>
        <rFont val="Arial"/>
        <sz val="10.0"/>
      </rPr>
      <t>IBGE, Resultados do Censo 2010.</t>
    </r>
  </si>
  <si>
    <t>Angra dos Reis</t>
  </si>
  <si>
    <t>Aperibé</t>
  </si>
  <si>
    <t>Araruama</t>
  </si>
  <si>
    <t>Areal</t>
  </si>
  <si>
    <t>Armação dos Búzios</t>
  </si>
  <si>
    <t>Arraial do Cabo</t>
  </si>
  <si>
    <t>Barra do Piraí</t>
  </si>
  <si>
    <t>Barra Mansa</t>
  </si>
  <si>
    <t>Belford Roxo</t>
  </si>
  <si>
    <t>Bom Jesus do Itabapoana</t>
  </si>
  <si>
    <t>Cabo Frio</t>
  </si>
  <si>
    <t>Cachoeiras de Macacu</t>
  </si>
  <si>
    <t>Cambuci</t>
  </si>
  <si>
    <t>Campos dos Goytacazes</t>
  </si>
  <si>
    <t>Carapebus</t>
  </si>
  <si>
    <t>Cardoso Moreira</t>
  </si>
  <si>
    <t>Carmo</t>
  </si>
  <si>
    <t>Casimiro de Abreu</t>
  </si>
  <si>
    <t>Comendador Levy Gasparian</t>
  </si>
  <si>
    <t>Conceição de Macabu</t>
  </si>
  <si>
    <t>Cordeiro</t>
  </si>
  <si>
    <t>Duas Barras</t>
  </si>
  <si>
    <t>Duque de Caxias</t>
  </si>
  <si>
    <t>Engenheiro Paulo de Frontin</t>
  </si>
  <si>
    <t>Guapimirim</t>
  </si>
  <si>
    <t>Iguaba Grande</t>
  </si>
  <si>
    <t>Itaboraí</t>
  </si>
  <si>
    <t>Itaguaí</t>
  </si>
  <si>
    <t>Italva</t>
  </si>
  <si>
    <t>Itaocara</t>
  </si>
  <si>
    <t>Itaperuna</t>
  </si>
  <si>
    <t>Itatiaia</t>
  </si>
  <si>
    <t>Japeri</t>
  </si>
  <si>
    <t>Laje do Muriaé</t>
  </si>
  <si>
    <t>Macaé</t>
  </si>
  <si>
    <t>Macuco</t>
  </si>
  <si>
    <t>Magé</t>
  </si>
  <si>
    <t>Mangaratiba</t>
  </si>
  <si>
    <t>Maricá</t>
  </si>
  <si>
    <t>Mendes</t>
  </si>
  <si>
    <t>Miguel Pereira</t>
  </si>
  <si>
    <t>Miracema</t>
  </si>
  <si>
    <t>Natividade</t>
  </si>
  <si>
    <t>Nilópolis</t>
  </si>
  <si>
    <t>Niterói</t>
  </si>
  <si>
    <t>Nova Friburgo</t>
  </si>
  <si>
    <t>Nova Iguaçu</t>
  </si>
  <si>
    <t>Paracambi</t>
  </si>
  <si>
    <t>Paraíba do Sul</t>
  </si>
  <si>
    <t>Parati</t>
  </si>
  <si>
    <t>Paty do Alferes</t>
  </si>
  <si>
    <t>Petrópolis</t>
  </si>
  <si>
    <t>Pinheiral</t>
  </si>
  <si>
    <t>Piraí</t>
  </si>
  <si>
    <t>Porciúncula</t>
  </si>
  <si>
    <t>Porto Real</t>
  </si>
  <si>
    <t>Quatis</t>
  </si>
  <si>
    <t>Queimados</t>
  </si>
  <si>
    <t>Quissamã</t>
  </si>
  <si>
    <t>Resende</t>
  </si>
  <si>
    <t>Rio Bonito</t>
  </si>
  <si>
    <t>Rio Claro</t>
  </si>
  <si>
    <t>Rio das Flores</t>
  </si>
  <si>
    <t>Rio das Ostras</t>
  </si>
  <si>
    <t>Santa Maria Madalena</t>
  </si>
  <si>
    <t>Santo Antônio de Pádua</t>
  </si>
  <si>
    <t>São Fidélis</t>
  </si>
  <si>
    <t>São Francisco de Itabapoana</t>
  </si>
  <si>
    <t>São Gonçalo</t>
  </si>
  <si>
    <t>São João da Barra</t>
  </si>
  <si>
    <t>São João de Meriti</t>
  </si>
  <si>
    <t>São José de Ubá</t>
  </si>
  <si>
    <t>São José do Vale do Rio Preto</t>
  </si>
  <si>
    <t>São Pedro da Aldeia</t>
  </si>
  <si>
    <t>São Sebastião do Alto</t>
  </si>
  <si>
    <t>Saquarema</t>
  </si>
  <si>
    <t>Seropédica</t>
  </si>
  <si>
    <t>Silva Jardim</t>
  </si>
  <si>
    <t>Sumidouro</t>
  </si>
  <si>
    <t>Tanguá</t>
  </si>
  <si>
    <t>Teresópolis</t>
  </si>
  <si>
    <t>Trajano de Morais</t>
  </si>
  <si>
    <t>Três Rios</t>
  </si>
  <si>
    <t>Varre-Sai</t>
  </si>
  <si>
    <t>Vassouras</t>
  </si>
  <si>
    <t>Volta Redonda</t>
  </si>
  <si>
    <r>
      <t>Fonte:</t>
    </r>
    <r>
      <rPr>
        <rFont val="Arial"/>
        <sz val="10.0"/>
      </rPr>
      <t xml:space="preserve"> IBGE, Resultados do Censo</t>
    </r>
    <r>
      <rPr>
        <rFont val="MS Sans Serif"/>
        <sz val="10.0"/>
      </rPr>
      <t xml:space="preserve"> 2010.</t>
    </r>
  </si>
  <si>
    <t>Acari</t>
  </si>
  <si>
    <t>Açu</t>
  </si>
  <si>
    <t>Afonso Bezerra</t>
  </si>
  <si>
    <t>Água Nova</t>
  </si>
  <si>
    <t>Alexandria</t>
  </si>
  <si>
    <t>Almino Afonso</t>
  </si>
  <si>
    <t>Alto do Rodrigues</t>
  </si>
  <si>
    <t>Angicos</t>
  </si>
  <si>
    <t>Antônio Martins</t>
  </si>
  <si>
    <t>Apodi</t>
  </si>
  <si>
    <t>Areia Branca</t>
  </si>
  <si>
    <t>Arês</t>
  </si>
  <si>
    <t>Augusto Severo</t>
  </si>
  <si>
    <t>Baía Formosa</t>
  </si>
  <si>
    <t>Barcelona</t>
  </si>
  <si>
    <t>Bento Fernandes</t>
  </si>
  <si>
    <t>Bodó</t>
  </si>
  <si>
    <t>Aceguá</t>
  </si>
  <si>
    <t>Água Santa</t>
  </si>
  <si>
    <t>Caiçara do Norte</t>
  </si>
  <si>
    <t>Agudo</t>
  </si>
  <si>
    <t>Caiçara do Rio do Vento</t>
  </si>
  <si>
    <t>Ajuricaba</t>
  </si>
  <si>
    <t>Caicó</t>
  </si>
  <si>
    <t>Alecrim</t>
  </si>
  <si>
    <t>Campo Redondo</t>
  </si>
  <si>
    <t>Canguaretama</t>
  </si>
  <si>
    <t>Carnaúba dos Dantas</t>
  </si>
  <si>
    <t>Carnaubais</t>
  </si>
  <si>
    <t>Ceará-Mirim</t>
  </si>
  <si>
    <t>Cerro Corá</t>
  </si>
  <si>
    <t>Alegrete</t>
  </si>
  <si>
    <t>Coronel Ezequiel</t>
  </si>
  <si>
    <t>Alegria</t>
  </si>
  <si>
    <t>Coronel João Pessoa</t>
  </si>
  <si>
    <t>Almirante Tamandaré do Sul</t>
  </si>
  <si>
    <t>Cruzeta</t>
  </si>
  <si>
    <t>Alpestre</t>
  </si>
  <si>
    <t>Currais Novos</t>
  </si>
  <si>
    <t>Doutor Severiano</t>
  </si>
  <si>
    <t>Alto Alegre</t>
  </si>
  <si>
    <t>Encanto</t>
  </si>
  <si>
    <t>Alto Feliz</t>
  </si>
  <si>
    <t>Equador</t>
  </si>
  <si>
    <t>Alvorada</t>
  </si>
  <si>
    <t>Extremoz</t>
  </si>
  <si>
    <t>Amaral Ferrador</t>
  </si>
  <si>
    <t>Felipe Guerra</t>
  </si>
  <si>
    <t>Ametista do Sul</t>
  </si>
  <si>
    <t>Fernando Pedroza</t>
  </si>
  <si>
    <t>André da Rocha</t>
  </si>
  <si>
    <t>Florânia</t>
  </si>
  <si>
    <t>Francisco Dantas</t>
  </si>
  <si>
    <t>Anta Gorda</t>
  </si>
  <si>
    <t>Antônio Prado</t>
  </si>
  <si>
    <t>Frutuoso Gomes</t>
  </si>
  <si>
    <t>Galinhos</t>
  </si>
  <si>
    <t>Arambaré</t>
  </si>
  <si>
    <t>Goianinha</t>
  </si>
  <si>
    <t>Araricá</t>
  </si>
  <si>
    <t>Governador Dix-Sept Rosado</t>
  </si>
  <si>
    <t>Aratiba</t>
  </si>
  <si>
    <t>Grossos</t>
  </si>
  <si>
    <t>Guamaré</t>
  </si>
  <si>
    <t>Arroio do Meio</t>
  </si>
  <si>
    <t>Ielmo Marinho</t>
  </si>
  <si>
    <t>Arroio do Padre</t>
  </si>
  <si>
    <t>Ipanguaçu</t>
  </si>
  <si>
    <t>Arroio do Sal</t>
  </si>
  <si>
    <t>Ipueira</t>
  </si>
  <si>
    <t>Arroio do Tigre</t>
  </si>
  <si>
    <t>Arroio dos Ratos</t>
  </si>
  <si>
    <t>Itaú</t>
  </si>
  <si>
    <t>Jaçanã</t>
  </si>
  <si>
    <t>Arroio Grande</t>
  </si>
  <si>
    <t>Arvorezinha</t>
  </si>
  <si>
    <t>Janduís</t>
  </si>
  <si>
    <t>Januário Cicco</t>
  </si>
  <si>
    <t>Augusto Pestana</t>
  </si>
  <si>
    <t>Japi</t>
  </si>
  <si>
    <t>Áurea</t>
  </si>
  <si>
    <t>Jardim de Angicos</t>
  </si>
  <si>
    <t>Jardim de Piranhas</t>
  </si>
  <si>
    <t>Bagé</t>
  </si>
  <si>
    <t>Jardim do Seridó</t>
  </si>
  <si>
    <t>Balneário Pinhal</t>
  </si>
  <si>
    <t>João Câmara</t>
  </si>
  <si>
    <t>João Dias</t>
  </si>
  <si>
    <t>José da Penha</t>
  </si>
  <si>
    <t>Barão</t>
  </si>
  <si>
    <t>Jucurutu</t>
  </si>
  <si>
    <t>Barão de Cotegipe</t>
  </si>
  <si>
    <t>Barão do Triunfo</t>
  </si>
  <si>
    <t>Lagoa d'Anta</t>
  </si>
  <si>
    <t>Lagoa de Pedras</t>
  </si>
  <si>
    <t>Barra do Guarita</t>
  </si>
  <si>
    <t>Lagoa de Velhos</t>
  </si>
  <si>
    <t>Lagoa Nova</t>
  </si>
  <si>
    <t>Barra do Quaraí</t>
  </si>
  <si>
    <t>Lagoa Salgada</t>
  </si>
  <si>
    <t>Barra do Ribeiro</t>
  </si>
  <si>
    <t>Lajes</t>
  </si>
  <si>
    <t>Lajes Pintadas</t>
  </si>
  <si>
    <t>Barra do Rio Azul</t>
  </si>
  <si>
    <t>Lucrécia</t>
  </si>
  <si>
    <t>Barra Funda</t>
  </si>
  <si>
    <t>Luís Gomes</t>
  </si>
  <si>
    <t>Macaíba</t>
  </si>
  <si>
    <t>Macau</t>
  </si>
  <si>
    <t>Major Sales</t>
  </si>
  <si>
    <t>Barros Cassal</t>
  </si>
  <si>
    <t>Marcelino Vieira</t>
  </si>
  <si>
    <t>Martins</t>
  </si>
  <si>
    <t>Benjamin Constant do Sul</t>
  </si>
  <si>
    <t>Maxaranguape</t>
  </si>
  <si>
    <t>Bento Gonçalves</t>
  </si>
  <si>
    <t>Messias Targino</t>
  </si>
  <si>
    <t>Boa Vista das Missões</t>
  </si>
  <si>
    <t>Montanhas</t>
  </si>
  <si>
    <t>Boa Vista do Buricá</t>
  </si>
  <si>
    <t>Monte das Gameleiras</t>
  </si>
  <si>
    <t>Boa Vista do Cadeado</t>
  </si>
  <si>
    <t>Mossoró</t>
  </si>
  <si>
    <t>Boa Vista do Incra</t>
  </si>
  <si>
    <t>Natal</t>
  </si>
  <si>
    <t>Nísia Floresta</t>
  </si>
  <si>
    <t>Boa Vista do Sul</t>
  </si>
  <si>
    <t>Nova Cruz</t>
  </si>
  <si>
    <t>Olho-d'Água do Borges</t>
  </si>
  <si>
    <t>Bom Princípio</t>
  </si>
  <si>
    <t>Bom Progresso</t>
  </si>
  <si>
    <t>Paraú</t>
  </si>
  <si>
    <t>Parazinho</t>
  </si>
  <si>
    <t>Bom Retiro do Sul</t>
  </si>
  <si>
    <t>Parelhas</t>
  </si>
  <si>
    <t>Boqueirão do Leão</t>
  </si>
  <si>
    <t>Bossoroca</t>
  </si>
  <si>
    <t>Passa e Fica</t>
  </si>
  <si>
    <t>Bozano</t>
  </si>
  <si>
    <t>Patu</t>
  </si>
  <si>
    <t>Pau dos Ferros</t>
  </si>
  <si>
    <t>Braga</t>
  </si>
  <si>
    <t>Brochier</t>
  </si>
  <si>
    <t>Pedra Grande</t>
  </si>
  <si>
    <t>Butiá</t>
  </si>
  <si>
    <t>Pedro Avelino</t>
  </si>
  <si>
    <t>Caçapava do Sul</t>
  </si>
  <si>
    <t>Pedro Velho</t>
  </si>
  <si>
    <t>Pendências</t>
  </si>
  <si>
    <t>Cacequi</t>
  </si>
  <si>
    <t>Cachoeira do Sul</t>
  </si>
  <si>
    <t>Poço Branco</t>
  </si>
  <si>
    <t>Portalegre</t>
  </si>
  <si>
    <t>Cacique Doble</t>
  </si>
  <si>
    <t>Porto do Mangue</t>
  </si>
  <si>
    <t>Caibaté</t>
  </si>
  <si>
    <t>Pureza</t>
  </si>
  <si>
    <t>Rafael Fernandes</t>
  </si>
  <si>
    <t>Camaquã</t>
  </si>
  <si>
    <t>Rafael Godeiro</t>
  </si>
  <si>
    <t>Camargo</t>
  </si>
  <si>
    <t>Riacho da Cruz</t>
  </si>
  <si>
    <t>Cambará do Sul</t>
  </si>
  <si>
    <t>Riachuelo</t>
  </si>
  <si>
    <t>Campestre da Serra</t>
  </si>
  <si>
    <t>Rio do Fogo</t>
  </si>
  <si>
    <t>Rodolfo Fernandes</t>
  </si>
  <si>
    <t>Campina das Missões</t>
  </si>
  <si>
    <t>Campinas do Sul</t>
  </si>
  <si>
    <t>Santa Maria</t>
  </si>
  <si>
    <t>Santana do Matos</t>
  </si>
  <si>
    <t>Campo Bom</t>
  </si>
  <si>
    <t>Campo Novo</t>
  </si>
  <si>
    <t>Santana do Seridó</t>
  </si>
  <si>
    <t>Santo Antônio</t>
  </si>
  <si>
    <t>Campos Borges</t>
  </si>
  <si>
    <t>São Bento do Norte</t>
  </si>
  <si>
    <t>Candelária</t>
  </si>
  <si>
    <t>São Bento do Trairí</t>
  </si>
  <si>
    <t>Cândido Godói</t>
  </si>
  <si>
    <t>São Fernando</t>
  </si>
  <si>
    <t>Candiota</t>
  </si>
  <si>
    <t>São Francisco do Oeste</t>
  </si>
  <si>
    <t>Canela</t>
  </si>
  <si>
    <t>São João do Sabugi</t>
  </si>
  <si>
    <t>Canguçu</t>
  </si>
  <si>
    <t>São José de Mipibu</t>
  </si>
  <si>
    <t>São José do Campestre</t>
  </si>
  <si>
    <t>Canoas</t>
  </si>
  <si>
    <t>Canudos do Vale</t>
  </si>
  <si>
    <t>São José do Seridó</t>
  </si>
  <si>
    <t>São Miguel</t>
  </si>
  <si>
    <t>Capão Bonito do Sul</t>
  </si>
  <si>
    <t>São Miguel do Gostoso</t>
  </si>
  <si>
    <t>São Paulo do Potengi</t>
  </si>
  <si>
    <t>Capão da Canoa</t>
  </si>
  <si>
    <t>São Pedro</t>
  </si>
  <si>
    <t>São Rafael</t>
  </si>
  <si>
    <t>Capão do Cipó</t>
  </si>
  <si>
    <t>Capão do Leão</t>
  </si>
  <si>
    <t>São Vicente</t>
  </si>
  <si>
    <t>Senador Elói de Souza</t>
  </si>
  <si>
    <t>Capela de Santana</t>
  </si>
  <si>
    <t>Senador Georgino Avelino</t>
  </si>
  <si>
    <t>Capitão</t>
  </si>
  <si>
    <t>Serra de São Bento</t>
  </si>
  <si>
    <t>Serra do Mel</t>
  </si>
  <si>
    <t>Capivari do Sul</t>
  </si>
  <si>
    <t>Serra Negra do Norte</t>
  </si>
  <si>
    <t>Caraá</t>
  </si>
  <si>
    <t>Serrinha dos Pintos</t>
  </si>
  <si>
    <t>Severiano Melo</t>
  </si>
  <si>
    <t>Carazinho</t>
  </si>
  <si>
    <t>Carlos Barbosa</t>
  </si>
  <si>
    <t>Taboleiro Grande</t>
  </si>
  <si>
    <t>Taipu</t>
  </si>
  <si>
    <t>Tangará</t>
  </si>
  <si>
    <t>Carlos Gomes</t>
  </si>
  <si>
    <t>Tenente Ananias</t>
  </si>
  <si>
    <t>Casca</t>
  </si>
  <si>
    <t>Tenente Laurentino Cruz</t>
  </si>
  <si>
    <t>Tibau</t>
  </si>
  <si>
    <t>Caseiros</t>
  </si>
  <si>
    <t>Tibau do Sul</t>
  </si>
  <si>
    <t>Catuípe</t>
  </si>
  <si>
    <t>Timbaúba dos Batistas</t>
  </si>
  <si>
    <t>Touros</t>
  </si>
  <si>
    <t>Caxias do Sul</t>
  </si>
  <si>
    <t>Triunfo Potiguar</t>
  </si>
  <si>
    <t>Umarizal</t>
  </si>
  <si>
    <t>Centenário</t>
  </si>
  <si>
    <t>Upanema</t>
  </si>
  <si>
    <t>Cerrito</t>
  </si>
  <si>
    <t>Cerro Branco</t>
  </si>
  <si>
    <t>Venha-Ver</t>
  </si>
  <si>
    <t>Cerro Grande</t>
  </si>
  <si>
    <t>Cerro Grande do Sul</t>
  </si>
  <si>
    <t>Vila Flor</t>
  </si>
  <si>
    <t>Cerro Largo</t>
  </si>
  <si>
    <t>Chapada</t>
  </si>
  <si>
    <t>Charqueadas</t>
  </si>
  <si>
    <t>Charrua</t>
  </si>
  <si>
    <t>Chiapetta</t>
  </si>
  <si>
    <t>Chuí</t>
  </si>
  <si>
    <t>Chuvisca</t>
  </si>
  <si>
    <t>Cidreira</t>
  </si>
  <si>
    <t>Ciríaco</t>
  </si>
  <si>
    <t>Condor</t>
  </si>
  <si>
    <t>Constantina</t>
  </si>
  <si>
    <t>Coqueiro Baixo</t>
  </si>
  <si>
    <t>Coqueiros do Sul</t>
  </si>
  <si>
    <t>Coronel Barros</t>
  </si>
  <si>
    <t>Coronel Bicaco</t>
  </si>
  <si>
    <t>Coronel Pilar</t>
  </si>
  <si>
    <t>Cotiporã</t>
  </si>
  <si>
    <t>Coxilha</t>
  </si>
  <si>
    <t>Crissiumal</t>
  </si>
  <si>
    <t>Cristal</t>
  </si>
  <si>
    <t>Cristal do Sul</t>
  </si>
  <si>
    <t>Cruz Alta</t>
  </si>
  <si>
    <t>Cruzaltense</t>
  </si>
  <si>
    <t>David Canabarro</t>
  </si>
  <si>
    <t>Derrubadas</t>
  </si>
  <si>
    <t>Dezesseis de Novembro</t>
  </si>
  <si>
    <t>Dilermando de Aguiar</t>
  </si>
  <si>
    <t>Dois Irmãos</t>
  </si>
  <si>
    <t>Dois Irmãos das Missões</t>
  </si>
  <si>
    <t>Dois Lajeados</t>
  </si>
  <si>
    <t>Dom Feliciano</t>
  </si>
  <si>
    <t>Dom Pedrito</t>
  </si>
  <si>
    <t>Dom Pedro de Alcântara</t>
  </si>
  <si>
    <t>Dona Francisca</t>
  </si>
  <si>
    <t>Doutor Maurício Cardoso</t>
  </si>
  <si>
    <t>Doutor Ricardo</t>
  </si>
  <si>
    <t>Eldorado do Sul</t>
  </si>
  <si>
    <t>Encantado</t>
  </si>
  <si>
    <t>Encruzilhada do Sul</t>
  </si>
  <si>
    <t>Engenho Velho</t>
  </si>
  <si>
    <t>Entre Rios do Sul</t>
  </si>
  <si>
    <t>Entre-Ijuís</t>
  </si>
  <si>
    <t>Erebango</t>
  </si>
  <si>
    <t>Erechim</t>
  </si>
  <si>
    <t>Ernestina</t>
  </si>
  <si>
    <t>Erval Grande</t>
  </si>
  <si>
    <t>Erval Seco</t>
  </si>
  <si>
    <t>Esmeralda</t>
  </si>
  <si>
    <t>Esperança do Sul</t>
  </si>
  <si>
    <t>Espumoso</t>
  </si>
  <si>
    <t>Estação</t>
  </si>
  <si>
    <t>Estância Velha</t>
  </si>
  <si>
    <t>Esteio</t>
  </si>
  <si>
    <t>Estrela</t>
  </si>
  <si>
    <t>Estrela Velha</t>
  </si>
  <si>
    <t>Eugênio de Castro</t>
  </si>
  <si>
    <t>Fagundes Varela</t>
  </si>
  <si>
    <t>Farroupilha</t>
  </si>
  <si>
    <t>Faxinal do Soturno</t>
  </si>
  <si>
    <t>Faxinalzinho</t>
  </si>
  <si>
    <t>Fazenda Vilanova</t>
  </si>
  <si>
    <t>Feliz</t>
  </si>
  <si>
    <t>Flores da Cunha</t>
  </si>
  <si>
    <t>Floriano Peixoto</t>
  </si>
  <si>
    <t>Fontoura Xavier</t>
  </si>
  <si>
    <t>Formigueiro</t>
  </si>
  <si>
    <t>Forquetinha</t>
  </si>
  <si>
    <t>Fortaleza dos Valos</t>
  </si>
  <si>
    <t>Frederico Westphalen</t>
  </si>
  <si>
    <t>Garibaldi</t>
  </si>
  <si>
    <t>Garruchos</t>
  </si>
  <si>
    <t>Gaurama</t>
  </si>
  <si>
    <t>General Câmara</t>
  </si>
  <si>
    <t>Gentil</t>
  </si>
  <si>
    <t>Getúlio Vargas</t>
  </si>
  <si>
    <t>Giruá</t>
  </si>
  <si>
    <t>Glorinha</t>
  </si>
  <si>
    <t>Gramado</t>
  </si>
  <si>
    <t>Gramado dos Loureiros</t>
  </si>
  <si>
    <t>Gramado Xavier</t>
  </si>
  <si>
    <t>Gravataí</t>
  </si>
  <si>
    <t>Guabiju</t>
  </si>
  <si>
    <t>Guaíba</t>
  </si>
  <si>
    <t>Guaporé</t>
  </si>
  <si>
    <t>Guarani das Missões</t>
  </si>
  <si>
    <t>Harmonia</t>
  </si>
  <si>
    <t>Herval</t>
  </si>
  <si>
    <t>Herveiras</t>
  </si>
  <si>
    <t>Horizontina</t>
  </si>
  <si>
    <t>Hulha Negra</t>
  </si>
  <si>
    <t>Ibarama</t>
  </si>
  <si>
    <t>Ibiaçá</t>
  </si>
  <si>
    <t>Ibiraiaras</t>
  </si>
  <si>
    <t>Ibirapuitã</t>
  </si>
  <si>
    <t>Ibirubá</t>
  </si>
  <si>
    <t>Igrejinha</t>
  </si>
  <si>
    <t>Ijuí</t>
  </si>
  <si>
    <t>Ilópolis</t>
  </si>
  <si>
    <t>Imbé</t>
  </si>
  <si>
    <t>Imigrante</t>
  </si>
  <si>
    <t>Inhacorá</t>
  </si>
  <si>
    <t>Ipê</t>
  </si>
  <si>
    <t>Ipiranga do Sul</t>
  </si>
  <si>
    <t>Iraí</t>
  </si>
  <si>
    <t>Itaara</t>
  </si>
  <si>
    <t>Itacurubi</t>
  </si>
  <si>
    <t>Itapuca</t>
  </si>
  <si>
    <t>Itaqui</t>
  </si>
  <si>
    <t>Itati</t>
  </si>
  <si>
    <t>Itatiba do Sul</t>
  </si>
  <si>
    <t>Ivorá</t>
  </si>
  <si>
    <t>Ivoti</t>
  </si>
  <si>
    <t>Jaboticaba</t>
  </si>
  <si>
    <t>Jacuizinho</t>
  </si>
  <si>
    <t>Jaguarão</t>
  </si>
  <si>
    <t>Jaguari</t>
  </si>
  <si>
    <t>Jaquirana</t>
  </si>
  <si>
    <t>Jari</t>
  </si>
  <si>
    <t>Jóia</t>
  </si>
  <si>
    <t>Júlio de Castilhos</t>
  </si>
  <si>
    <t>Lagoa Bonita do Sul</t>
  </si>
  <si>
    <t>Lagoa dos Três Cantos</t>
  </si>
  <si>
    <t>Lagoa Vermelha</t>
  </si>
  <si>
    <t>Lagoão</t>
  </si>
  <si>
    <t>Lajeado</t>
  </si>
  <si>
    <t>Lajeado do Bugre</t>
  </si>
  <si>
    <t>Lavras do Sul</t>
  </si>
  <si>
    <t>Liberato Salzano</t>
  </si>
  <si>
    <t>Lindolfo Collor</t>
  </si>
  <si>
    <t>Linha Nova</t>
  </si>
  <si>
    <t>Maçambará</t>
  </si>
  <si>
    <t>Machadinho</t>
  </si>
  <si>
    <t>Mampituba</t>
  </si>
  <si>
    <t>Manoel Viana</t>
  </si>
  <si>
    <t>Maquiné</t>
  </si>
  <si>
    <t>Maratá</t>
  </si>
  <si>
    <t>Marau</t>
  </si>
  <si>
    <t>Marcelino Ramos</t>
  </si>
  <si>
    <t>Mariana Pimentel</t>
  </si>
  <si>
    <t>Mariano Moro</t>
  </si>
  <si>
    <t>Marques de Souza</t>
  </si>
  <si>
    <t>Mata</t>
  </si>
  <si>
    <t>Mato Castelhano</t>
  </si>
  <si>
    <t>Mato Leitão</t>
  </si>
  <si>
    <t>Mato Queimado</t>
  </si>
  <si>
    <t>Maximiliano de Almeida</t>
  </si>
  <si>
    <t>Minas do Leão</t>
  </si>
  <si>
    <t>Miraguaí</t>
  </si>
  <si>
    <t>Montauri</t>
  </si>
  <si>
    <t>Monte Alegre dos Campos</t>
  </si>
  <si>
    <t>Monte Belo do Sul</t>
  </si>
  <si>
    <t>Montenegro</t>
  </si>
  <si>
    <t>Mormaço</t>
  </si>
  <si>
    <t>Morrinhos do Sul</t>
  </si>
  <si>
    <t>Morro Redondo</t>
  </si>
  <si>
    <t>Morro Reuter</t>
  </si>
  <si>
    <t>Mostardas</t>
  </si>
  <si>
    <t>Muçum</t>
  </si>
  <si>
    <t>Muitos Capões</t>
  </si>
  <si>
    <t>Muliterno</t>
  </si>
  <si>
    <t>Não-Me-Toque</t>
  </si>
  <si>
    <t>Nicolau Vergueiro</t>
  </si>
  <si>
    <t>Nonoai</t>
  </si>
  <si>
    <t>Nova Alvorada</t>
  </si>
  <si>
    <t>Nova Araçá</t>
  </si>
  <si>
    <t>Nova Bassano</t>
  </si>
  <si>
    <t>Nova Boa Vista</t>
  </si>
  <si>
    <t>Nova Bréscia</t>
  </si>
  <si>
    <t>Nova Candelária</t>
  </si>
  <si>
    <t>Nova Esperança do Sul</t>
  </si>
  <si>
    <t>Nova Hartz</t>
  </si>
  <si>
    <t>Nova Pádua</t>
  </si>
  <si>
    <t>Nova Palma</t>
  </si>
  <si>
    <t>Nova Petrópolis</t>
  </si>
  <si>
    <t>Nova Prata</t>
  </si>
  <si>
    <t>Nova Ramada</t>
  </si>
  <si>
    <t>Nova Roma do Sul</t>
  </si>
  <si>
    <t>Novo Barreiro</t>
  </si>
  <si>
    <t>Novo Cabrais</t>
  </si>
  <si>
    <t>Novo Hamburgo</t>
  </si>
  <si>
    <t>Novo Machado</t>
  </si>
  <si>
    <t>Novo Tiradentes</t>
  </si>
  <si>
    <t>Novo Xingu</t>
  </si>
  <si>
    <t>Osório</t>
  </si>
  <si>
    <t>Paim Filho</t>
  </si>
  <si>
    <t>Palmares do Sul</t>
  </si>
  <si>
    <t>Palmeira das Missões</t>
  </si>
  <si>
    <t>Palmitinho</t>
  </si>
  <si>
    <t>Panambi</t>
  </si>
  <si>
    <t>Pântano Grande</t>
  </si>
  <si>
    <t>Paraí</t>
  </si>
  <si>
    <t>Paraíso do Sul</t>
  </si>
  <si>
    <t>Pareci Novo</t>
  </si>
  <si>
    <t>Parobé</t>
  </si>
  <si>
    <t>Passa Sete</t>
  </si>
  <si>
    <t>Passo do Sobrado</t>
  </si>
  <si>
    <t>Passo Fundo</t>
  </si>
  <si>
    <t>Paulo Bento</t>
  </si>
  <si>
    <t>Paverama</t>
  </si>
  <si>
    <t>Pedras Altas</t>
  </si>
  <si>
    <t>Pedro Osório</t>
  </si>
  <si>
    <t>Pejuçara</t>
  </si>
  <si>
    <t>Pelotas</t>
  </si>
  <si>
    <t>Picada Café</t>
  </si>
  <si>
    <t>Pinhal</t>
  </si>
  <si>
    <t>Pinhal da Serra</t>
  </si>
  <si>
    <t>Pinhal Grande</t>
  </si>
  <si>
    <t>Pinheirinho do Vale</t>
  </si>
  <si>
    <t>Pinheiro Machado</t>
  </si>
  <si>
    <t>Pirapó</t>
  </si>
  <si>
    <t>Piratini</t>
  </si>
  <si>
    <t>Poço das Antas</t>
  </si>
  <si>
    <t>Pontão</t>
  </si>
  <si>
    <t>Ponte Preta</t>
  </si>
  <si>
    <t>Portão</t>
  </si>
  <si>
    <t>Porto Alegre</t>
  </si>
  <si>
    <t>Porto Lucena</t>
  </si>
  <si>
    <t>Porto Mauá</t>
  </si>
  <si>
    <t>Porto Vera Cruz</t>
  </si>
  <si>
    <t>Porto Xavier</t>
  </si>
  <si>
    <t>Pouso Novo</t>
  </si>
  <si>
    <t>Presidente Lucena</t>
  </si>
  <si>
    <t>Progresso</t>
  </si>
  <si>
    <t>Protásio Alves</t>
  </si>
  <si>
    <t>Putinga</t>
  </si>
  <si>
    <t>Quaraí</t>
  </si>
  <si>
    <t>Quatro Irmãos</t>
  </si>
  <si>
    <t>Quevedos</t>
  </si>
  <si>
    <t>Quinze de Novembro</t>
  </si>
  <si>
    <t>Redentora</t>
  </si>
  <si>
    <t>Relvado</t>
  </si>
  <si>
    <t>Restinga Seca</t>
  </si>
  <si>
    <t>Rio dos Índios</t>
  </si>
  <si>
    <t>Rio Grande</t>
  </si>
  <si>
    <t>Rio Pardo</t>
  </si>
  <si>
    <t>Riozinho</t>
  </si>
  <si>
    <t>Roca Sales</t>
  </si>
  <si>
    <t>Rodeio Bonito</t>
  </si>
  <si>
    <t>Rolador</t>
  </si>
  <si>
    <t>Rolante</t>
  </si>
  <si>
    <t>Ronda Alta</t>
  </si>
  <si>
    <t>Rondinha</t>
  </si>
  <si>
    <t>Roque Gonzales</t>
  </si>
  <si>
    <t>Rosário do Sul</t>
  </si>
  <si>
    <t>Sagrada Família</t>
  </si>
  <si>
    <t>Saldanha Marinho</t>
  </si>
  <si>
    <t>Salto do Jacuí</t>
  </si>
  <si>
    <t>Salvador das Missões</t>
  </si>
  <si>
    <t>Salvador do Sul</t>
  </si>
  <si>
    <t>Sananduva</t>
  </si>
  <si>
    <t>Santa Bárbara do Sul</t>
  </si>
  <si>
    <t>Santa Cecília do Sul</t>
  </si>
  <si>
    <t>Santa Clara do Sul</t>
  </si>
  <si>
    <t>Santa Cruz do Sul</t>
  </si>
  <si>
    <t>Santa Margarida do Sul</t>
  </si>
  <si>
    <t>Santa Maria do Herval</t>
  </si>
  <si>
    <t>Santa Rosa</t>
  </si>
  <si>
    <t>Santa Tereza</t>
  </si>
  <si>
    <t>Santa Vitória do Palmar</t>
  </si>
  <si>
    <t>Santana da Boa Vista</t>
  </si>
  <si>
    <t>Santana do Livramento</t>
  </si>
  <si>
    <t>Santiago</t>
  </si>
  <si>
    <t>Santo Ângelo</t>
  </si>
  <si>
    <t>Santo Antônio da Patrulha</t>
  </si>
  <si>
    <t>Santo Antônio das Missões</t>
  </si>
  <si>
    <t>Santo Antônio do Palma</t>
  </si>
  <si>
    <t>Santo Antônio do Planalto</t>
  </si>
  <si>
    <t>Santo Augusto</t>
  </si>
  <si>
    <t>Santo Cristo</t>
  </si>
  <si>
    <t>Santo Expedito do Sul</t>
  </si>
  <si>
    <t>São Borja</t>
  </si>
  <si>
    <t>São Domingos do Sul</t>
  </si>
  <si>
    <t>São Francisco de Assis</t>
  </si>
  <si>
    <t>São Jerônimo</t>
  </si>
  <si>
    <t>São João da Urtiga</t>
  </si>
  <si>
    <t>São João do Polêsine</t>
  </si>
  <si>
    <t>São Jorge</t>
  </si>
  <si>
    <t>São José das Missões</t>
  </si>
  <si>
    <t>São José do Herval</t>
  </si>
  <si>
    <t>São José do Hortêncio</t>
  </si>
  <si>
    <t>São José do Inhacorá</t>
  </si>
  <si>
    <t>São José do Norte</t>
  </si>
  <si>
    <t>São José do Ouro</t>
  </si>
  <si>
    <t>São José do Sul</t>
  </si>
  <si>
    <t>São José dos Ausentes</t>
  </si>
  <si>
    <t>São Leopoldo</t>
  </si>
  <si>
    <t>São Lourenço do Sul</t>
  </si>
  <si>
    <t>São Luiz Gonzaga</t>
  </si>
  <si>
    <t>São Marcos</t>
  </si>
  <si>
    <t>São Martinho</t>
  </si>
  <si>
    <t>São Martinho da Serra</t>
  </si>
  <si>
    <t>São Miguel das Missões</t>
  </si>
  <si>
    <t>São Nicolau</t>
  </si>
  <si>
    <t>São Paulo das Missões</t>
  </si>
  <si>
    <t>São Pedro da Serra</t>
  </si>
  <si>
    <t>São Pedro das Missões</t>
  </si>
  <si>
    <t>São Pedro do Butiá</t>
  </si>
  <si>
    <t>São Pedro do Sul</t>
  </si>
  <si>
    <t>São Sebastião do Caí</t>
  </si>
  <si>
    <t>São Sepé</t>
  </si>
  <si>
    <t>São Valentim</t>
  </si>
  <si>
    <t>São Valentim do Sul</t>
  </si>
  <si>
    <t>São Valério do Sul</t>
  </si>
  <si>
    <t>São Vendelino</t>
  </si>
  <si>
    <t>São Vicente do Sul</t>
  </si>
  <si>
    <t>Sapiranga</t>
  </si>
  <si>
    <t>Sapucaia do Sul</t>
  </si>
  <si>
    <t>Seberi</t>
  </si>
  <si>
    <t>Sede Nova</t>
  </si>
  <si>
    <t>Segredo</t>
  </si>
  <si>
    <t>Selbach</t>
  </si>
  <si>
    <t>Senador Salgado Filho</t>
  </si>
  <si>
    <t>Sentinela do Sul</t>
  </si>
  <si>
    <t>Serafina Corrêa</t>
  </si>
  <si>
    <t>Sério</t>
  </si>
  <si>
    <t>Sertão</t>
  </si>
  <si>
    <t>Sertão Santana</t>
  </si>
  <si>
    <t>Sete de Setembro</t>
  </si>
  <si>
    <t>Severiano de Almeida</t>
  </si>
  <si>
    <t>Silveira Martins</t>
  </si>
  <si>
    <t>Sinimbu</t>
  </si>
  <si>
    <t>Tabaí</t>
  </si>
  <si>
    <t>Tapera</t>
  </si>
  <si>
    <t>Tapes</t>
  </si>
  <si>
    <t>Taquara</t>
  </si>
  <si>
    <t>Taquari</t>
  </si>
  <si>
    <t>Taquaruçu do Sul</t>
  </si>
  <si>
    <t>Tenente Portela</t>
  </si>
  <si>
    <t>Terra de Areia</t>
  </si>
  <si>
    <t>Teutônia</t>
  </si>
  <si>
    <t>Tio Hugo</t>
  </si>
  <si>
    <t>Tiradentes do Sul</t>
  </si>
  <si>
    <t>Toropi</t>
  </si>
  <si>
    <t>Torres</t>
  </si>
  <si>
    <t>Tramandaí</t>
  </si>
  <si>
    <t>Travesseiro</t>
  </si>
  <si>
    <t>Três Arroios</t>
  </si>
  <si>
    <t>Três Cachoeiras</t>
  </si>
  <si>
    <t>Três Coroas</t>
  </si>
  <si>
    <t>Três de Maio</t>
  </si>
  <si>
    <t>Três Forquilhas</t>
  </si>
  <si>
    <t>Três Palmeiras</t>
  </si>
  <si>
    <t>Três Passos</t>
  </si>
  <si>
    <t>Trindade do Sul</t>
  </si>
  <si>
    <t>Tucunduva</t>
  </si>
  <si>
    <t>Tunas</t>
  </si>
  <si>
    <t>Tupanci do Sul</t>
  </si>
  <si>
    <t>Tupanciretã</t>
  </si>
  <si>
    <t>Tupandi</t>
  </si>
  <si>
    <t>Tuparendi</t>
  </si>
  <si>
    <t>Turuçu</t>
  </si>
  <si>
    <t>Ubiretama</t>
  </si>
  <si>
    <t>União da Serra</t>
  </si>
  <si>
    <t>Unistalda</t>
  </si>
  <si>
    <t>Uruguaiana</t>
  </si>
  <si>
    <t>Vacaria</t>
  </si>
  <si>
    <t>Vale do Sol</t>
  </si>
  <si>
    <t>Alta Floresta D'Oeste</t>
  </si>
  <si>
    <t>Vale Real</t>
  </si>
  <si>
    <t>Vale Verde</t>
  </si>
  <si>
    <t>Alto Alegre dos Parecis</t>
  </si>
  <si>
    <t>Vanini</t>
  </si>
  <si>
    <t>Venâncio Aires</t>
  </si>
  <si>
    <t>Alvorada D'Oeste</t>
  </si>
  <si>
    <t>Veranópolis</t>
  </si>
  <si>
    <t>Ariquemes</t>
  </si>
  <si>
    <t>Vespasiano Correa</t>
  </si>
  <si>
    <t>Cabixi</t>
  </si>
  <si>
    <t>Viadutos</t>
  </si>
  <si>
    <t>Cacaulândia</t>
  </si>
  <si>
    <t>Viamão</t>
  </si>
  <si>
    <t>Cacoal</t>
  </si>
  <si>
    <t>Vicente Dutra</t>
  </si>
  <si>
    <t>Campo Novo de Rondônia</t>
  </si>
  <si>
    <t>Candeias do Jamari</t>
  </si>
  <si>
    <t>Victor Graeff</t>
  </si>
  <si>
    <t>Castanheiras</t>
  </si>
  <si>
    <t>Vila Flores</t>
  </si>
  <si>
    <t>Cerejeiras</t>
  </si>
  <si>
    <t>Vila Lângaro</t>
  </si>
  <si>
    <t>Chupinguaia</t>
  </si>
  <si>
    <t>Vila Maria</t>
  </si>
  <si>
    <t>Colorado do Oeste</t>
  </si>
  <si>
    <t>Corumbiara</t>
  </si>
  <si>
    <t>Vila Nova do Sul</t>
  </si>
  <si>
    <t>Costa Marques</t>
  </si>
  <si>
    <t>Vista Alegre</t>
  </si>
  <si>
    <t>Cujubim</t>
  </si>
  <si>
    <t>Espigão D'Oeste</t>
  </si>
  <si>
    <t>Vista Alegre do Prata</t>
  </si>
  <si>
    <t>Governador Jorge Teixeira</t>
  </si>
  <si>
    <t>Vista Gaúcha</t>
  </si>
  <si>
    <t>Guajará-Mirim</t>
  </si>
  <si>
    <t>Itapuã do Oeste</t>
  </si>
  <si>
    <t>Vitória das Missões</t>
  </si>
  <si>
    <t>Jaru</t>
  </si>
  <si>
    <t>Ji-Paraná</t>
  </si>
  <si>
    <t>Westfália</t>
  </si>
  <si>
    <t>Machadinho D'Oeste</t>
  </si>
  <si>
    <t>Ministro Andreazza</t>
  </si>
  <si>
    <t>Xangri-lá</t>
  </si>
  <si>
    <t>Mirante da Serra</t>
  </si>
  <si>
    <t>Monte Negro</t>
  </si>
  <si>
    <t>Nova Brasilândia D'Oeste</t>
  </si>
  <si>
    <t>Nova Mamoré</t>
  </si>
  <si>
    <t>Novo Horizonte do Oeste</t>
  </si>
  <si>
    <t>Ouro Preto do Oeste</t>
  </si>
  <si>
    <t>Parecis</t>
  </si>
  <si>
    <t>Pimenta Bueno</t>
  </si>
  <si>
    <t>Pimenteiras do Oeste</t>
  </si>
  <si>
    <t>Porto Velho</t>
  </si>
  <si>
    <t>Primavera de Rondônia</t>
  </si>
  <si>
    <t>Rio Crespo</t>
  </si>
  <si>
    <t>Rolim de Moura</t>
  </si>
  <si>
    <t>Santa Luzia D'Oeste</t>
  </si>
  <si>
    <t>São Felipe D'Oeste</t>
  </si>
  <si>
    <t>São Francisco do Guaporé</t>
  </si>
  <si>
    <t>São Miguel do Guaporé</t>
  </si>
  <si>
    <t>Seringueiras</t>
  </si>
  <si>
    <t>Teixeirópolis</t>
  </si>
  <si>
    <t>Theobroma</t>
  </si>
  <si>
    <t>Urupá</t>
  </si>
  <si>
    <t>Vale do Anari</t>
  </si>
  <si>
    <t>Vale do Paraíso</t>
  </si>
  <si>
    <t>Vilhena</t>
  </si>
  <si>
    <t>Rondônia</t>
  </si>
  <si>
    <r>
      <t>Fonte:</t>
    </r>
    <r>
      <rPr>
        <rFont val="Arial"/>
        <sz val="10.0"/>
      </rPr>
      <t xml:space="preserve"> IBGE, Resultados do Censo 2010.</t>
    </r>
  </si>
  <si>
    <t>Amajari</t>
  </si>
  <si>
    <t>Cantá</t>
  </si>
  <si>
    <t>Caracaraí</t>
  </si>
  <si>
    <t>Caroebe</t>
  </si>
  <si>
    <t>Mucajaí</t>
  </si>
  <si>
    <t>Normandia</t>
  </si>
  <si>
    <t>Pacaraima</t>
  </si>
  <si>
    <t>Rorainópolis</t>
  </si>
  <si>
    <t>São João da Baliza</t>
  </si>
  <si>
    <t>São Luiz</t>
  </si>
  <si>
    <t>Uiramutã</t>
  </si>
  <si>
    <r>
      <t>Fonte:</t>
    </r>
    <r>
      <rPr>
        <rFont val="Arial"/>
        <sz val="10.0"/>
      </rPr>
      <t xml:space="preserve"> IBGE, Resultados do Censo 2010.</t>
    </r>
  </si>
  <si>
    <t>Abdon Batista</t>
  </si>
  <si>
    <t>Abelardo Luz</t>
  </si>
  <si>
    <t>Agrolândia</t>
  </si>
  <si>
    <t>Agronômica</t>
  </si>
  <si>
    <t>Água Doce</t>
  </si>
  <si>
    <t>Águas de Chapecó</t>
  </si>
  <si>
    <t>Águas Frias</t>
  </si>
  <si>
    <t>Águas Mornas</t>
  </si>
  <si>
    <t>Alfredo Wagner</t>
  </si>
  <si>
    <t>Alto Bela Vista</t>
  </si>
  <si>
    <t>Angelina</t>
  </si>
  <si>
    <t>Anita Garibaldi</t>
  </si>
  <si>
    <t>Anitápolis</t>
  </si>
  <si>
    <t>Apiúna</t>
  </si>
  <si>
    <t>Arabutã</t>
  </si>
  <si>
    <t>Araquari</t>
  </si>
  <si>
    <t>Araranguá</t>
  </si>
  <si>
    <t>Armazém</t>
  </si>
  <si>
    <t>Arroio Trinta</t>
  </si>
  <si>
    <t>Arvoredo</t>
  </si>
  <si>
    <t>Ascurra</t>
  </si>
  <si>
    <t>Atalanta</t>
  </si>
  <si>
    <t>Balneário Arroio do Silva</t>
  </si>
  <si>
    <t>Balneário Barra do Sul</t>
  </si>
  <si>
    <t>Balneário Camboriú</t>
  </si>
  <si>
    <t>Balneário Gaivota</t>
  </si>
  <si>
    <t>Balneário Piçarras</t>
  </si>
  <si>
    <t>Bandeirante</t>
  </si>
  <si>
    <t>Barra Bonita</t>
  </si>
  <si>
    <t>Barra Velha</t>
  </si>
  <si>
    <t>Bela Vista do Toldo</t>
  </si>
  <si>
    <t>Benedito Novo</t>
  </si>
  <si>
    <t>Biguaçu</t>
  </si>
  <si>
    <t>Blumenau</t>
  </si>
  <si>
    <t>Bocaina do Sul</t>
  </si>
  <si>
    <t>Bom Jardim da Serra</t>
  </si>
  <si>
    <t>Bom Jesus do Oeste</t>
  </si>
  <si>
    <t>Bom Retiro</t>
  </si>
  <si>
    <t>Bombinhas</t>
  </si>
  <si>
    <t>Botuverá</t>
  </si>
  <si>
    <t>Braço do Norte</t>
  </si>
  <si>
    <t>Braço do Trombudo</t>
  </si>
  <si>
    <t>Brunópolis</t>
  </si>
  <si>
    <t>Brusque</t>
  </si>
  <si>
    <t>Caçador</t>
  </si>
  <si>
    <t>Caibi</t>
  </si>
  <si>
    <t>Calmon</t>
  </si>
  <si>
    <t>Camboriú</t>
  </si>
  <si>
    <t>Campo Belo do Sul</t>
  </si>
  <si>
    <t>Campo Erê</t>
  </si>
  <si>
    <t>Campos Novos</t>
  </si>
  <si>
    <t>Canelinha</t>
  </si>
  <si>
    <t>Canoinhas</t>
  </si>
  <si>
    <t>Capão Alto</t>
  </si>
  <si>
    <t>Capinzal</t>
  </si>
  <si>
    <t>Capivari de Baixo</t>
  </si>
  <si>
    <t>Caxambu do Sul</t>
  </si>
  <si>
    <t>Celso Ramos</t>
  </si>
  <si>
    <t>Cerro Negro</t>
  </si>
  <si>
    <t>Chapadão do Lageado</t>
  </si>
  <si>
    <t>Chapecó</t>
  </si>
  <si>
    <t>Cocal do Sul</t>
  </si>
  <si>
    <t>Concórdia</t>
  </si>
  <si>
    <t>Cordilheira Alta</t>
  </si>
  <si>
    <t>Coronel Freitas</t>
  </si>
  <si>
    <t>Coronel Martins</t>
  </si>
  <si>
    <t>Correia Pinto</t>
  </si>
  <si>
    <t>Corupá</t>
  </si>
  <si>
    <t>Criciúma</t>
  </si>
  <si>
    <t>Cunha Porã</t>
  </si>
  <si>
    <t>Cunhataí</t>
  </si>
  <si>
    <t>Curitibanos</t>
  </si>
  <si>
    <t>Descanso</t>
  </si>
  <si>
    <t>Dionísio Cerqueira</t>
  </si>
  <si>
    <t>Dona Emma</t>
  </si>
  <si>
    <t>Doutor Pedrinho</t>
  </si>
  <si>
    <t>Ermo</t>
  </si>
  <si>
    <t>Erval Velho</t>
  </si>
  <si>
    <t>Faxinal dos Guedes</t>
  </si>
  <si>
    <t>Flor do Sertão</t>
  </si>
  <si>
    <t>Florianópolis</t>
  </si>
  <si>
    <t>Formosa do Sul</t>
  </si>
  <si>
    <t>Forquilhinha</t>
  </si>
  <si>
    <t>Fraiburgo</t>
  </si>
  <si>
    <t>Frei Rogério</t>
  </si>
  <si>
    <t>Galvão</t>
  </si>
  <si>
    <t>Garopaba</t>
  </si>
  <si>
    <t>Garuva</t>
  </si>
  <si>
    <t>Gaspar</t>
  </si>
  <si>
    <t>Governador Celso Ramos</t>
  </si>
  <si>
    <t>Grão Pará</t>
  </si>
  <si>
    <t>Gravatal</t>
  </si>
  <si>
    <t>Guabiruba</t>
  </si>
  <si>
    <t>Guaramirim</t>
  </si>
  <si>
    <t>Guarujá do Sul</t>
  </si>
  <si>
    <t>Guatambú</t>
  </si>
  <si>
    <t>Herval d'Oeste</t>
  </si>
  <si>
    <t>Ibiam</t>
  </si>
  <si>
    <t>Ibicaré</t>
  </si>
  <si>
    <t>Ibirama</t>
  </si>
  <si>
    <t>Içara</t>
  </si>
  <si>
    <t>Ilhota</t>
  </si>
  <si>
    <t>Imaruí</t>
  </si>
  <si>
    <t>Imbituba</t>
  </si>
  <si>
    <t>Imbuia</t>
  </si>
  <si>
    <t>Indaial</t>
  </si>
  <si>
    <t>Iomerê</t>
  </si>
  <si>
    <t>Ipira</t>
  </si>
  <si>
    <t>Iporã do Oeste</t>
  </si>
  <si>
    <t>Ipuaçu</t>
  </si>
  <si>
    <t>Ipumirim</t>
  </si>
  <si>
    <t>Iraceminha</t>
  </si>
  <si>
    <t>Irani</t>
  </si>
  <si>
    <t>Irineópolis</t>
  </si>
  <si>
    <t>Itá</t>
  </si>
  <si>
    <t>Itaiópolis</t>
  </si>
  <si>
    <t>Itajaí</t>
  </si>
  <si>
    <t>Itapema</t>
  </si>
  <si>
    <t>Itapoá</t>
  </si>
  <si>
    <t>Ituporanga</t>
  </si>
  <si>
    <t>Jaborá</t>
  </si>
  <si>
    <t>Jacinto Machado</t>
  </si>
  <si>
    <t>Jaguaruna</t>
  </si>
  <si>
    <t>Jaraguá do Sul</t>
  </si>
  <si>
    <t>Jardinópolis</t>
  </si>
  <si>
    <t>Joaçaba</t>
  </si>
  <si>
    <t>Joinville</t>
  </si>
  <si>
    <t>José Boiteux</t>
  </si>
  <si>
    <t>Jupiá</t>
  </si>
  <si>
    <t>Lacerdópolis</t>
  </si>
  <si>
    <t>Lages</t>
  </si>
  <si>
    <t>Laguna</t>
  </si>
  <si>
    <t>Lajeado Grande</t>
  </si>
  <si>
    <t>Laurentino</t>
  </si>
  <si>
    <t>Lauro Muller</t>
  </si>
  <si>
    <t>Lebon Régis</t>
  </si>
  <si>
    <t>Leoberto Leal</t>
  </si>
  <si>
    <t>Lindóia do Sul</t>
  </si>
  <si>
    <t>Lontras</t>
  </si>
  <si>
    <t>Luiz Alves</t>
  </si>
  <si>
    <t>Luzerna</t>
  </si>
  <si>
    <t>Macieira</t>
  </si>
  <si>
    <t>Mafra</t>
  </si>
  <si>
    <t>Major Gercino</t>
  </si>
  <si>
    <t>Major Vieira</t>
  </si>
  <si>
    <t>Maracajá</t>
  </si>
  <si>
    <t>Marema</t>
  </si>
  <si>
    <t>Matos Costa</t>
  </si>
  <si>
    <t>Meleiro</t>
  </si>
  <si>
    <t>Mirim Doce</t>
  </si>
  <si>
    <t>Modelo</t>
  </si>
  <si>
    <t>Mondaí</t>
  </si>
  <si>
    <t>Monte Carlo</t>
  </si>
  <si>
    <t>Monte Castelo</t>
  </si>
  <si>
    <t>Morro da Fumaça</t>
  </si>
  <si>
    <t>Morro Grande</t>
  </si>
  <si>
    <t>Navegantes</t>
  </si>
  <si>
    <t>Nova Erechim</t>
  </si>
  <si>
    <t>Nova Itaberaba</t>
  </si>
  <si>
    <t>Nova Trento</t>
  </si>
  <si>
    <t>Orleans</t>
  </si>
  <si>
    <t>Otacílio Costa</t>
  </si>
  <si>
    <t>Ouro</t>
  </si>
  <si>
    <t>Ouro Verde</t>
  </si>
  <si>
    <t>Paial</t>
  </si>
  <si>
    <t>Painel</t>
  </si>
  <si>
    <t>Palhoça</t>
  </si>
  <si>
    <t>Palma Sola</t>
  </si>
  <si>
    <t>Palmitos</t>
  </si>
  <si>
    <t>Papanduva</t>
  </si>
  <si>
    <t>Paraíso</t>
  </si>
  <si>
    <t>Passo de Torres</t>
  </si>
  <si>
    <t>Passos Maia</t>
  </si>
  <si>
    <t>Paulo Lopes</t>
  </si>
  <si>
    <t>Pedras Grandes</t>
  </si>
  <si>
    <t>Penha</t>
  </si>
  <si>
    <t>Peritiba</t>
  </si>
  <si>
    <t>Pinhalzinho</t>
  </si>
  <si>
    <t>Pinheiro Preto</t>
  </si>
  <si>
    <t>Piratuba</t>
  </si>
  <si>
    <t>Planalto Alegre</t>
  </si>
  <si>
    <t>Pomerode</t>
  </si>
  <si>
    <t>Ponte Alta</t>
  </si>
  <si>
    <t>Ponte Alta do Norte</t>
  </si>
  <si>
    <t>Ponte Serrada</t>
  </si>
  <si>
    <t>Porto Belo</t>
  </si>
  <si>
    <t>Porto União</t>
  </si>
  <si>
    <t>Pouso Redondo</t>
  </si>
  <si>
    <t>Praia Grande</t>
  </si>
  <si>
    <t>Presidente Castello Branco</t>
  </si>
  <si>
    <t>Presidente Getúlio</t>
  </si>
  <si>
    <t>Presidente Nereu</t>
  </si>
  <si>
    <t>Princesa</t>
  </si>
  <si>
    <t>Quilombo</t>
  </si>
  <si>
    <t>Rancho Queimado</t>
  </si>
  <si>
    <t>Rio das Antas</t>
  </si>
  <si>
    <t>Rio do Campo</t>
  </si>
  <si>
    <t>Rio do Oeste</t>
  </si>
  <si>
    <t>Rio dos Cedros</t>
  </si>
  <si>
    <t>Rio Fortuna</t>
  </si>
  <si>
    <t>Rio Negrinho</t>
  </si>
  <si>
    <t>Rio Rufino</t>
  </si>
  <si>
    <t>Riqueza</t>
  </si>
  <si>
    <t>Rodeio</t>
  </si>
  <si>
    <t>Romelândia</t>
  </si>
  <si>
    <t>Salete</t>
  </si>
  <si>
    <t>Saltinho</t>
  </si>
  <si>
    <t>Salto Veloso</t>
  </si>
  <si>
    <t>Sangão</t>
  </si>
  <si>
    <t>Santa Rosa de Lima</t>
  </si>
  <si>
    <t>Santa Rosa do Sul</t>
  </si>
  <si>
    <t>Santa Terezinha do Progresso</t>
  </si>
  <si>
    <t>Santiago do Sul</t>
  </si>
  <si>
    <t>Santo Amaro da Imperatriz</t>
  </si>
  <si>
    <t>São Bento do Sul</t>
  </si>
  <si>
    <t>São Bernardino</t>
  </si>
  <si>
    <t>São Bonifácio</t>
  </si>
  <si>
    <t>São Carlos</t>
  </si>
  <si>
    <t>São Cristovão do Sul</t>
  </si>
  <si>
    <t>São Francisco do Sul</t>
  </si>
  <si>
    <t>São João do Itaperiú</t>
  </si>
  <si>
    <t>São João do Oeste</t>
  </si>
  <si>
    <t>São João do Sul</t>
  </si>
  <si>
    <t>São Joaquim</t>
  </si>
  <si>
    <t>São José</t>
  </si>
  <si>
    <t>São José do Cedro</t>
  </si>
  <si>
    <t>São José do Cerrito</t>
  </si>
  <si>
    <t>São Lourenço do Oeste</t>
  </si>
  <si>
    <t>São Ludgero</t>
  </si>
  <si>
    <t>São Miguel da Boa Vista</t>
  </si>
  <si>
    <t>São Miguel do Oeste</t>
  </si>
  <si>
    <t>São Pedro de Alcântara</t>
  </si>
  <si>
    <t>Saudades</t>
  </si>
  <si>
    <t>Schroeder</t>
  </si>
  <si>
    <t>Seara</t>
  </si>
  <si>
    <t>Serra Alta</t>
  </si>
  <si>
    <t>Siderópolis</t>
  </si>
  <si>
    <t>Sombrio</t>
  </si>
  <si>
    <t>Sul Brasil</t>
  </si>
  <si>
    <t>Taió</t>
  </si>
  <si>
    <t>Tigrinhos</t>
  </si>
  <si>
    <t>Tijucas</t>
  </si>
  <si>
    <t>Timbé do Sul</t>
  </si>
  <si>
    <t>Timbó</t>
  </si>
  <si>
    <t>Timbó Grande</t>
  </si>
  <si>
    <t>Três Barras</t>
  </si>
  <si>
    <t>Treviso</t>
  </si>
  <si>
    <t>Treze de Maio</t>
  </si>
  <si>
    <t>Treze Tílias</t>
  </si>
  <si>
    <t>Trombudo Central</t>
  </si>
  <si>
    <t>Tubarão</t>
  </si>
  <si>
    <t>Tunápolis</t>
  </si>
  <si>
    <t>Adamantina</t>
  </si>
  <si>
    <t>União do Oeste</t>
  </si>
  <si>
    <t>Adolfo</t>
  </si>
  <si>
    <t>Urubici</t>
  </si>
  <si>
    <t>Aguaí</t>
  </si>
  <si>
    <t>Urupema</t>
  </si>
  <si>
    <t>Urussanga</t>
  </si>
  <si>
    <t>Águas da Prata</t>
  </si>
  <si>
    <t>Vargeão</t>
  </si>
  <si>
    <t>Águas de Lindóia</t>
  </si>
  <si>
    <t>Vargem</t>
  </si>
  <si>
    <t>Águas de Santa Bárbara</t>
  </si>
  <si>
    <t>Vidal Ramos</t>
  </si>
  <si>
    <t>Videira</t>
  </si>
  <si>
    <t>Vitor Meireles</t>
  </si>
  <si>
    <t>Witmarsum</t>
  </si>
  <si>
    <t>Águas de São Pedro</t>
  </si>
  <si>
    <t>Xanxerê</t>
  </si>
  <si>
    <t>Xavantina</t>
  </si>
  <si>
    <t>Agudos</t>
  </si>
  <si>
    <t>Xaxim</t>
  </si>
  <si>
    <t>Alambari</t>
  </si>
  <si>
    <t>Zortéa</t>
  </si>
  <si>
    <t>Alfredo Marcondes</t>
  </si>
  <si>
    <t>Altair</t>
  </si>
  <si>
    <t>Altinópolis</t>
  </si>
  <si>
    <t>Alumínio</t>
  </si>
  <si>
    <t>Álvares Florence</t>
  </si>
  <si>
    <t>Álvares Machado</t>
  </si>
  <si>
    <t>Álvaro de Carvalho</t>
  </si>
  <si>
    <t>Alvinlândia</t>
  </si>
  <si>
    <t>Americana</t>
  </si>
  <si>
    <t>Américo Brasiliense</t>
  </si>
  <si>
    <t>Américo de Campos</t>
  </si>
  <si>
    <t>Analândia</t>
  </si>
  <si>
    <t>Andradina</t>
  </si>
  <si>
    <t>Angatuba</t>
  </si>
  <si>
    <t>Anhembi</t>
  </si>
  <si>
    <t>Anhumas</t>
  </si>
  <si>
    <t>Aparecida d'Oeste</t>
  </si>
  <si>
    <t>Apiaí</t>
  </si>
  <si>
    <t>Araçariguama</t>
  </si>
  <si>
    <t>Araçatuba</t>
  </si>
  <si>
    <t>Araçoiaba da Serra</t>
  </si>
  <si>
    <t>Aramina</t>
  </si>
  <si>
    <t>Arandu</t>
  </si>
  <si>
    <t>Arapeí</t>
  </si>
  <si>
    <t>Araraquara</t>
  </si>
  <si>
    <t>Araras</t>
  </si>
  <si>
    <t>Arco-Íris</t>
  </si>
  <si>
    <t>Arealva</t>
  </si>
  <si>
    <t>Areias</t>
  </si>
  <si>
    <t>Areiópolis</t>
  </si>
  <si>
    <t>Ariranha</t>
  </si>
  <si>
    <t>Artur Nogueira</t>
  </si>
  <si>
    <t>Arujá</t>
  </si>
  <si>
    <t>Aspásia</t>
  </si>
  <si>
    <t>Assis</t>
  </si>
  <si>
    <t>Atibaia</t>
  </si>
  <si>
    <t>Auriflama</t>
  </si>
  <si>
    <t>Avaí</t>
  </si>
  <si>
    <t>Avanhandava</t>
  </si>
  <si>
    <t>Avaré</t>
  </si>
  <si>
    <t>Bady Bassitt</t>
  </si>
  <si>
    <t>Balbinos</t>
  </si>
  <si>
    <t>Bálsamo</t>
  </si>
  <si>
    <t>Bananal</t>
  </si>
  <si>
    <t>Barão de Antonina</t>
  </si>
  <si>
    <t>Barbosa</t>
  </si>
  <si>
    <t>Bariri</t>
  </si>
  <si>
    <t>Barra do Chapéu</t>
  </si>
  <si>
    <t>Barra do Turvo</t>
  </si>
  <si>
    <t>Barretos</t>
  </si>
  <si>
    <t>Barrinha</t>
  </si>
  <si>
    <t>Barueri</t>
  </si>
  <si>
    <t>Bastos</t>
  </si>
  <si>
    <t>Batatais</t>
  </si>
  <si>
    <t>Bauru</t>
  </si>
  <si>
    <t>Amparo de São Francisco</t>
  </si>
  <si>
    <t>Bebedouro</t>
  </si>
  <si>
    <t>Aquidabã</t>
  </si>
  <si>
    <t>Bento de Abreu</t>
  </si>
  <si>
    <t>Aracaju</t>
  </si>
  <si>
    <t>Bernardino de Campos</t>
  </si>
  <si>
    <t>Arauá</t>
  </si>
  <si>
    <t>Bertioga</t>
  </si>
  <si>
    <t>Bilac</t>
  </si>
  <si>
    <t>Barra dos Coqueiros</t>
  </si>
  <si>
    <t>Boquim</t>
  </si>
  <si>
    <t>Birigui</t>
  </si>
  <si>
    <t>Biritiba-Mirim</t>
  </si>
  <si>
    <t>Brejo Grande</t>
  </si>
  <si>
    <t>Boa Esperança do Sul</t>
  </si>
  <si>
    <t>Campo do Brito</t>
  </si>
  <si>
    <t>Canhoba</t>
  </si>
  <si>
    <t>Bofete</t>
  </si>
  <si>
    <t>Canindé de São Francisco</t>
  </si>
  <si>
    <t>Boituva</t>
  </si>
  <si>
    <t>Bom Jesus dos Perdões</t>
  </si>
  <si>
    <t>Bom Sucesso de Itararé</t>
  </si>
  <si>
    <t>Carira</t>
  </si>
  <si>
    <t>Borá</t>
  </si>
  <si>
    <t>Carmópolis</t>
  </si>
  <si>
    <t>Boracéia</t>
  </si>
  <si>
    <t>Cedro de São João</t>
  </si>
  <si>
    <t>Cristinápolis</t>
  </si>
  <si>
    <t>Borebi</t>
  </si>
  <si>
    <t>Cumbe</t>
  </si>
  <si>
    <t>Botucatu</t>
  </si>
  <si>
    <t>Divina Pastora</t>
  </si>
  <si>
    <t>Bragança Paulista</t>
  </si>
  <si>
    <t>Estância</t>
  </si>
  <si>
    <t>Braúna</t>
  </si>
  <si>
    <t>Frei Paulo</t>
  </si>
  <si>
    <t>Brejo Alegre</t>
  </si>
  <si>
    <t>Gararu</t>
  </si>
  <si>
    <t>General Maynard</t>
  </si>
  <si>
    <t>Brodowski</t>
  </si>
  <si>
    <t>Gracho Cardoso</t>
  </si>
  <si>
    <t>Brotas</t>
  </si>
  <si>
    <t>Ilha das Flores</t>
  </si>
  <si>
    <t>Buri</t>
  </si>
  <si>
    <t>Indiaroba</t>
  </si>
  <si>
    <t>Buritama</t>
  </si>
  <si>
    <t>Buritizal</t>
  </si>
  <si>
    <t>Itabaianinha</t>
  </si>
  <si>
    <t>Cabrália Paulista</t>
  </si>
  <si>
    <t>Itabi</t>
  </si>
  <si>
    <t>Cabreúva</t>
  </si>
  <si>
    <t>Caçapava</t>
  </si>
  <si>
    <t>Itaporanga d'Ajuda</t>
  </si>
  <si>
    <t>Cachoeira Paulista</t>
  </si>
  <si>
    <t>Japaratuba</t>
  </si>
  <si>
    <t>Caconde</t>
  </si>
  <si>
    <t>Japoatã</t>
  </si>
  <si>
    <t>Lagarto</t>
  </si>
  <si>
    <t>Caiabu</t>
  </si>
  <si>
    <t>Laranjeiras</t>
  </si>
  <si>
    <t>Caieiras</t>
  </si>
  <si>
    <t>Macambira</t>
  </si>
  <si>
    <t>Caiuá</t>
  </si>
  <si>
    <t>Malhada dos Bois</t>
  </si>
  <si>
    <t>Cajamar</t>
  </si>
  <si>
    <t>Malhador</t>
  </si>
  <si>
    <t>Cajati</t>
  </si>
  <si>
    <t>Cajobi</t>
  </si>
  <si>
    <t>Maruim</t>
  </si>
  <si>
    <t>Moita Bonita</t>
  </si>
  <si>
    <t>Cajuru</t>
  </si>
  <si>
    <t>Campina do Monte Alegre</t>
  </si>
  <si>
    <t>Monte Alegre de Sergipe</t>
  </si>
  <si>
    <t>Campinas</t>
  </si>
  <si>
    <t>Muribeca</t>
  </si>
  <si>
    <t>Campo Limpo Paulista</t>
  </si>
  <si>
    <t>Neópolis</t>
  </si>
  <si>
    <t>Campos do Jordão</t>
  </si>
  <si>
    <t>Nossa Senhora Aparecida</t>
  </si>
  <si>
    <t>Campos Novos Paulista</t>
  </si>
  <si>
    <t>Cananéia</t>
  </si>
  <si>
    <t>Nossa Senhora da Glória</t>
  </si>
  <si>
    <t>Nossa Senhora das Dores</t>
  </si>
  <si>
    <t>Canas</t>
  </si>
  <si>
    <t>Cândido Mota</t>
  </si>
  <si>
    <t>Nossa Senhora de Lourdes</t>
  </si>
  <si>
    <t>Nossa Senhora do Socorro</t>
  </si>
  <si>
    <t>Cândido Rodrigues</t>
  </si>
  <si>
    <t>Canitar</t>
  </si>
  <si>
    <t>Pedra Mole</t>
  </si>
  <si>
    <t>Capão Bonito</t>
  </si>
  <si>
    <t>Pedrinhas</t>
  </si>
  <si>
    <t>Capela do Alto</t>
  </si>
  <si>
    <t>Pirambu</t>
  </si>
  <si>
    <t>Capivari</t>
  </si>
  <si>
    <t>Poço Redondo</t>
  </si>
  <si>
    <t>Caraguatatuba</t>
  </si>
  <si>
    <t>Poço Verde</t>
  </si>
  <si>
    <t>Porto da Folha</t>
  </si>
  <si>
    <t>Carapicuíba</t>
  </si>
  <si>
    <t>Propriá</t>
  </si>
  <si>
    <t>Cardoso</t>
  </si>
  <si>
    <t>Riachão do Dantas</t>
  </si>
  <si>
    <t>Casa Branca</t>
  </si>
  <si>
    <t>Ribeirópolis</t>
  </si>
  <si>
    <t>Cássia dos Coqueiros</t>
  </si>
  <si>
    <t>Rosário do Catete</t>
  </si>
  <si>
    <t>Castilho</t>
  </si>
  <si>
    <t>Salgado</t>
  </si>
  <si>
    <t>Catanduva</t>
  </si>
  <si>
    <t>Santa Luzia do Itanhy</t>
  </si>
  <si>
    <t>Catiguá</t>
  </si>
  <si>
    <t>Santana do São Francisco</t>
  </si>
  <si>
    <t>Cerqueira César</t>
  </si>
  <si>
    <t>Santo Amaro das Brotas</t>
  </si>
  <si>
    <t>Cerquilho</t>
  </si>
  <si>
    <t>São Cristóvão</t>
  </si>
  <si>
    <t>Cesário Lange</t>
  </si>
  <si>
    <t>Charqueada</t>
  </si>
  <si>
    <t>Chavantes</t>
  </si>
  <si>
    <t>São Miguel do Aleixo</t>
  </si>
  <si>
    <t>Clementina</t>
  </si>
  <si>
    <t>Simão Dias</t>
  </si>
  <si>
    <t>Siriri</t>
  </si>
  <si>
    <t>Colina</t>
  </si>
  <si>
    <t>Colômbia</t>
  </si>
  <si>
    <t>Telha</t>
  </si>
  <si>
    <t>Tobias Barreto</t>
  </si>
  <si>
    <t>Conchal</t>
  </si>
  <si>
    <t>Conchas</t>
  </si>
  <si>
    <t>Tomar do Geru</t>
  </si>
  <si>
    <t>Cordeirópolis</t>
  </si>
  <si>
    <t>Umbaúba</t>
  </si>
  <si>
    <t>Coroados</t>
  </si>
  <si>
    <t>Coronel Macedo</t>
  </si>
  <si>
    <t>Corumbataí</t>
  </si>
  <si>
    <t>Cosmópolis</t>
  </si>
  <si>
    <t>Cosmorama</t>
  </si>
  <si>
    <r>
      <t>Fonte:</t>
    </r>
    <r>
      <rPr>
        <rFont val="Arial"/>
        <sz val="10.0"/>
      </rPr>
      <t xml:space="preserve"> IBGE, Resultados do Censo 2010.</t>
    </r>
  </si>
  <si>
    <t>Cotia</t>
  </si>
  <si>
    <t>Cravinhos</t>
  </si>
  <si>
    <t>Cristais Paulista</t>
  </si>
  <si>
    <t>Cruzália</t>
  </si>
  <si>
    <t>Cruzeiro</t>
  </si>
  <si>
    <t>Cubatão</t>
  </si>
  <si>
    <t>Cunha</t>
  </si>
  <si>
    <t>Descalvado</t>
  </si>
  <si>
    <t>Diadema</t>
  </si>
  <si>
    <t>Dirce Reis</t>
  </si>
  <si>
    <t>Divinolândia</t>
  </si>
  <si>
    <t>Dobrada</t>
  </si>
  <si>
    <t>Dois Córregos</t>
  </si>
  <si>
    <t>Dolcinópolis</t>
  </si>
  <si>
    <t>Dourado</t>
  </si>
  <si>
    <t>Dracena</t>
  </si>
  <si>
    <t>Duartina</t>
  </si>
  <si>
    <t>Dumont</t>
  </si>
  <si>
    <t>Echaporã</t>
  </si>
  <si>
    <t>Elias Fausto</t>
  </si>
  <si>
    <t>Elisiário</t>
  </si>
  <si>
    <t>Embaúba</t>
  </si>
  <si>
    <t>Embu</t>
  </si>
  <si>
    <t>Embu-Guaçu</t>
  </si>
  <si>
    <t>Emilianópolis</t>
  </si>
  <si>
    <t>Engenheiro Coelho</t>
  </si>
  <si>
    <t>Espírito Santo do Pinhal</t>
  </si>
  <si>
    <t>Espírito Santo do Turvo</t>
  </si>
  <si>
    <t>Estiva Gerbi</t>
  </si>
  <si>
    <t>Estrela d'Oeste</t>
  </si>
  <si>
    <t>Euclides da Cunha Paulista</t>
  </si>
  <si>
    <t>Fartura</t>
  </si>
  <si>
    <t>Fernando Prestes</t>
  </si>
  <si>
    <t>Fernandópolis</t>
  </si>
  <si>
    <t>Fernão</t>
  </si>
  <si>
    <t>Ferraz de Vasconcelos</t>
  </si>
  <si>
    <t>Flora Rica</t>
  </si>
  <si>
    <t>Floreal</t>
  </si>
  <si>
    <t>Flórida Paulista</t>
  </si>
  <si>
    <t>Florínia</t>
  </si>
  <si>
    <t>Franca</t>
  </si>
  <si>
    <t>Francisco Morato</t>
  </si>
  <si>
    <t>Franco da Rocha</t>
  </si>
  <si>
    <t>Gabriel Monteiro</t>
  </si>
  <si>
    <t>Gália</t>
  </si>
  <si>
    <t>Garça</t>
  </si>
  <si>
    <t>Gastão Vidigal</t>
  </si>
  <si>
    <t>Gavião Peixoto</t>
  </si>
  <si>
    <t>General Salgado</t>
  </si>
  <si>
    <t>Getulina</t>
  </si>
  <si>
    <t>Glicério</t>
  </si>
  <si>
    <t>Guaiçara</t>
  </si>
  <si>
    <t>Guaimbê</t>
  </si>
  <si>
    <t>Guapiaçu</t>
  </si>
  <si>
    <t>Guapiara</t>
  </si>
  <si>
    <t>Guará</t>
  </si>
  <si>
    <t>Guaraçaí</t>
  </si>
  <si>
    <t>Guarani d'Oeste</t>
  </si>
  <si>
    <t>Guarantã</t>
  </si>
  <si>
    <t>Guararapes</t>
  </si>
  <si>
    <t>Guararema</t>
  </si>
  <si>
    <t>Guaratinguetá</t>
  </si>
  <si>
    <t>Guareí</t>
  </si>
  <si>
    <t>Guariba</t>
  </si>
  <si>
    <t>Guarujá</t>
  </si>
  <si>
    <t>Guarulhos</t>
  </si>
  <si>
    <t>Guatapará</t>
  </si>
  <si>
    <t>Guzolândia</t>
  </si>
  <si>
    <t>Herculândia</t>
  </si>
  <si>
    <t>Holambra</t>
  </si>
  <si>
    <t>Hortolândia</t>
  </si>
  <si>
    <t>Iacanga</t>
  </si>
  <si>
    <t>Iacri</t>
  </si>
  <si>
    <t>Iaras</t>
  </si>
  <si>
    <t>Ibaté</t>
  </si>
  <si>
    <t>Ibirá</t>
  </si>
  <si>
    <t>Ibirarema</t>
  </si>
  <si>
    <t>Ibitinga</t>
  </si>
  <si>
    <t>Ibiúna</t>
  </si>
  <si>
    <t>Icém</t>
  </si>
  <si>
    <t>Iepê</t>
  </si>
  <si>
    <t>Igaraçu do Tietê</t>
  </si>
  <si>
    <t>Igarapava</t>
  </si>
  <si>
    <t>Igaratá</t>
  </si>
  <si>
    <t>Iguape</t>
  </si>
  <si>
    <t>Ilha Comprida</t>
  </si>
  <si>
    <t>Ilha Solteira</t>
  </si>
  <si>
    <t>Ilhabela</t>
  </si>
  <si>
    <t>Indaiatuba</t>
  </si>
  <si>
    <t>Indiana</t>
  </si>
  <si>
    <t>Indiaporã</t>
  </si>
  <si>
    <t>Inúbia Paulista</t>
  </si>
  <si>
    <t>Ipaussu</t>
  </si>
  <si>
    <t>Iperó</t>
  </si>
  <si>
    <t>Ipeúna</t>
  </si>
  <si>
    <t>Ipiguá</t>
  </si>
  <si>
    <t>Iporanga</t>
  </si>
  <si>
    <t>Ipuã</t>
  </si>
  <si>
    <t>Iracemápolis</t>
  </si>
  <si>
    <t>Irapuã</t>
  </si>
  <si>
    <t>Irapuru</t>
  </si>
  <si>
    <t>Itaberá</t>
  </si>
  <si>
    <t>Itaí</t>
  </si>
  <si>
    <t>Itajobi</t>
  </si>
  <si>
    <t>Itaju</t>
  </si>
  <si>
    <t>Itanhaém</t>
  </si>
  <si>
    <t>Itaóca</t>
  </si>
  <si>
    <t>Itapecerica da Serra</t>
  </si>
  <si>
    <t>Itapetininga</t>
  </si>
  <si>
    <t>Itapevi</t>
  </si>
  <si>
    <t>Itapira</t>
  </si>
  <si>
    <t>Itapirapuã Paulista</t>
  </si>
  <si>
    <t>Itápolis</t>
  </si>
  <si>
    <t>Itapuí</t>
  </si>
  <si>
    <t>Itapura</t>
  </si>
  <si>
    <t>Itaquaquecetuba</t>
  </si>
  <si>
    <t>Itararé</t>
  </si>
  <si>
    <t>Itariri</t>
  </si>
  <si>
    <t>Itatiba</t>
  </si>
  <si>
    <t>Itatinga</t>
  </si>
  <si>
    <t>Itirapina</t>
  </si>
  <si>
    <t>Itirapuã</t>
  </si>
  <si>
    <t>Itobi</t>
  </si>
  <si>
    <t>Itu</t>
  </si>
  <si>
    <t>Itupeva</t>
  </si>
  <si>
    <t>Ituverava</t>
  </si>
  <si>
    <t>Jaboticabal</t>
  </si>
  <si>
    <t>Jacareí</t>
  </si>
  <si>
    <t>Jaci</t>
  </si>
  <si>
    <t>Jacupiranga</t>
  </si>
  <si>
    <t>Jaguariúna</t>
  </si>
  <si>
    <t>Jales</t>
  </si>
  <si>
    <t>Jambeiro</t>
  </si>
  <si>
    <t>Jandira</t>
  </si>
  <si>
    <t>Jarinu</t>
  </si>
  <si>
    <t>Jaú</t>
  </si>
  <si>
    <t>Jeriquara</t>
  </si>
  <si>
    <t>Joanópolis</t>
  </si>
  <si>
    <t>João Ramalho</t>
  </si>
  <si>
    <t>José Bonifácio</t>
  </si>
  <si>
    <t>Júlio Mesquita</t>
  </si>
  <si>
    <t>Jumirim</t>
  </si>
  <si>
    <t>Jundiaí</t>
  </si>
  <si>
    <t>Junqueirópolis</t>
  </si>
  <si>
    <t>Juquiá</t>
  </si>
  <si>
    <t>Juquitiba</t>
  </si>
  <si>
    <t>Lagoinha</t>
  </si>
  <si>
    <t>Laranjal Paulista</t>
  </si>
  <si>
    <t>Lavínia</t>
  </si>
  <si>
    <t>Lavrinhas</t>
  </si>
  <si>
    <t>Leme</t>
  </si>
  <si>
    <t>Lençóis Paulista</t>
  </si>
  <si>
    <t>Limeira</t>
  </si>
  <si>
    <t>Lindóia</t>
  </si>
  <si>
    <t>Lins</t>
  </si>
  <si>
    <t>Lorena</t>
  </si>
  <si>
    <t>Lourdes</t>
  </si>
  <si>
    <t>Louveira</t>
  </si>
  <si>
    <t>Lucélia</t>
  </si>
  <si>
    <t>Lucianópolis</t>
  </si>
  <si>
    <t>Luís Antônio</t>
  </si>
  <si>
    <t>Luiziânia</t>
  </si>
  <si>
    <t>Lupércio</t>
  </si>
  <si>
    <t>Lutécia</t>
  </si>
  <si>
    <t>Macatuba</t>
  </si>
  <si>
    <t>Macaubal</t>
  </si>
  <si>
    <t>Macedônia</t>
  </si>
  <si>
    <t>Magda</t>
  </si>
  <si>
    <t>Mairinque</t>
  </si>
  <si>
    <t>Mairiporã</t>
  </si>
  <si>
    <t>Manduri</t>
  </si>
  <si>
    <t>Marabá Paulista</t>
  </si>
  <si>
    <t>Maracaí</t>
  </si>
  <si>
    <t>Marapoama</t>
  </si>
  <si>
    <t>Mariápolis</t>
  </si>
  <si>
    <t>Marília</t>
  </si>
  <si>
    <t>Marinópolis</t>
  </si>
  <si>
    <t>Martinópolis</t>
  </si>
  <si>
    <t>Matão</t>
  </si>
  <si>
    <t>Mauá</t>
  </si>
  <si>
    <t>Mendonça</t>
  </si>
  <si>
    <t>Meridiano</t>
  </si>
  <si>
    <t>Mesópolis</t>
  </si>
  <si>
    <t>Miguelópolis</t>
  </si>
  <si>
    <t>Mineiros do Tietê</t>
  </si>
  <si>
    <t>Mira Estrela</t>
  </si>
  <si>
    <t>Miracatu</t>
  </si>
  <si>
    <t>Mirandópolis</t>
  </si>
  <si>
    <t>Mirante do Paranapanema</t>
  </si>
  <si>
    <t>Mirassol</t>
  </si>
  <si>
    <t>Mirassolândia</t>
  </si>
  <si>
    <t>Mococa</t>
  </si>
  <si>
    <t>Mogi das Cruzes</t>
  </si>
  <si>
    <t>Mogi Guaçu</t>
  </si>
  <si>
    <t>Mogi Mirim</t>
  </si>
  <si>
    <t>Mombuca</t>
  </si>
  <si>
    <t>Monções</t>
  </si>
  <si>
    <t>Mongaguá</t>
  </si>
  <si>
    <t>Monte Alegre do Sul</t>
  </si>
  <si>
    <t>Monte Alto</t>
  </si>
  <si>
    <t>Monte Aprazível</t>
  </si>
  <si>
    <t>Monte Azul Paulista</t>
  </si>
  <si>
    <t>Monte Mor</t>
  </si>
  <si>
    <t>Monteiro Lobato</t>
  </si>
  <si>
    <t>Morro Agudo</t>
  </si>
  <si>
    <t>Morungaba</t>
  </si>
  <si>
    <t>Motuca</t>
  </si>
  <si>
    <t>Murutinga do Sul</t>
  </si>
  <si>
    <t>Nantes</t>
  </si>
  <si>
    <t>Narandiba</t>
  </si>
  <si>
    <t>Natividade da Serra</t>
  </si>
  <si>
    <t>Nazaré Paulista</t>
  </si>
  <si>
    <t>Neves Paulista</t>
  </si>
  <si>
    <t>Nhandeara</t>
  </si>
  <si>
    <t>Nipoã</t>
  </si>
  <si>
    <t>Nova Aliança</t>
  </si>
  <si>
    <t>Nova Campina</t>
  </si>
  <si>
    <t>Nova Canaã Paulista</t>
  </si>
  <si>
    <t>Nova Castilho</t>
  </si>
  <si>
    <t>Nova Europa</t>
  </si>
  <si>
    <t>Nova Granada</t>
  </si>
  <si>
    <t>Nova Guataporanga</t>
  </si>
  <si>
    <t>Nova Independência</t>
  </si>
  <si>
    <t>Nova Luzitânia</t>
  </si>
  <si>
    <t>Nova Odessa</t>
  </si>
  <si>
    <t>Novais</t>
  </si>
  <si>
    <t>Nuporanga</t>
  </si>
  <si>
    <t>Ocauçu</t>
  </si>
  <si>
    <t>Óleo</t>
  </si>
  <si>
    <t>Olímpia</t>
  </si>
  <si>
    <t>Onda Verde</t>
  </si>
  <si>
    <t>Oriente</t>
  </si>
  <si>
    <t>Orindiúva</t>
  </si>
  <si>
    <t>Orlândia</t>
  </si>
  <si>
    <t>Osasco</t>
  </si>
  <si>
    <t>Oscar Bressane</t>
  </si>
  <si>
    <t>Osvaldo Cruz</t>
  </si>
  <si>
    <t>Ourinhos</t>
  </si>
  <si>
    <t>Ouroeste</t>
  </si>
  <si>
    <t>Pacaembu</t>
  </si>
  <si>
    <t>Palmares Paulista</t>
  </si>
  <si>
    <t>Palmeira d'Oeste</t>
  </si>
  <si>
    <t>Panorama</t>
  </si>
  <si>
    <t>Paraguaçu Paulista</t>
  </si>
  <si>
    <t>Paraibuna</t>
  </si>
  <si>
    <t>Paranapanema</t>
  </si>
  <si>
    <t>Paranapuã</t>
  </si>
  <si>
    <t>Parapuã</t>
  </si>
  <si>
    <t>Pardinho</t>
  </si>
  <si>
    <t>Pariquera-Açu</t>
  </si>
  <si>
    <t>Parisi</t>
  </si>
  <si>
    <t>Patrocínio Paulista</t>
  </si>
  <si>
    <t>Paulicéia</t>
  </si>
  <si>
    <t>Paulínia</t>
  </si>
  <si>
    <t>Paulistânia</t>
  </si>
  <si>
    <t>Paulo de Faria</t>
  </si>
  <si>
    <t>Pederneiras</t>
  </si>
  <si>
    <t>Pedra Bela</t>
  </si>
  <si>
    <t>Pedranópolis</t>
  </si>
  <si>
    <t>Pedregulho</t>
  </si>
  <si>
    <t>Pedreira</t>
  </si>
  <si>
    <t>Pedrinhas Paulista</t>
  </si>
  <si>
    <t>Pedro de Toledo</t>
  </si>
  <si>
    <t>Penápolis</t>
  </si>
  <si>
    <t>Pereira Barreto</t>
  </si>
  <si>
    <t>Pereiras</t>
  </si>
  <si>
    <t>Peruíbe</t>
  </si>
  <si>
    <t>Piacatu</t>
  </si>
  <si>
    <t>Piedade</t>
  </si>
  <si>
    <t>Pilar do Sul</t>
  </si>
  <si>
    <t>Pindamonhangaba</t>
  </si>
  <si>
    <t>Pindorama</t>
  </si>
  <si>
    <t>Piquerobi</t>
  </si>
  <si>
    <t>Piquete</t>
  </si>
  <si>
    <t>Piracaia</t>
  </si>
  <si>
    <t>Piracicaba</t>
  </si>
  <si>
    <t>Piraju</t>
  </si>
  <si>
    <t>Pirajuí</t>
  </si>
  <si>
    <t>Pirangi</t>
  </si>
  <si>
    <t>Pirapora do Bom Jesus</t>
  </si>
  <si>
    <t>Pirapozinho</t>
  </si>
  <si>
    <t>Pirassununga</t>
  </si>
  <si>
    <t>Piratininga</t>
  </si>
  <si>
    <t>Platina</t>
  </si>
  <si>
    <t>Poá</t>
  </si>
  <si>
    <t>Poloni</t>
  </si>
  <si>
    <t>Pompéia</t>
  </si>
  <si>
    <t>Pongaí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</si>
  <si>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</si>
  <si>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</si>
  <si>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</si>
  <si>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</si>
  <si>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</si>
  <si>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</si>
  <si>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</si>
  <si>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</si>
  <si>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</si>
  <si>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Pracinha</t>
  </si>
  <si>
    <t>Pradópolis</t>
  </si>
  <si>
    <t>Pratânia</t>
  </si>
  <si>
    <t>Presidente Alves</t>
  </si>
  <si>
    <t>Presidente Epitácio</t>
  </si>
  <si>
    <t>Presidente Prudente</t>
  </si>
  <si>
    <t>Presidente Venceslau</t>
  </si>
  <si>
    <t>Promissão</t>
  </si>
  <si>
    <t>Quadra</t>
  </si>
  <si>
    <t>Quatá</t>
  </si>
  <si>
    <t>Queiroz</t>
  </si>
  <si>
    <t>Queluz</t>
  </si>
  <si>
    <t>Quintana</t>
  </si>
  <si>
    <t>Rafard</t>
  </si>
  <si>
    <t>Rancharia</t>
  </si>
  <si>
    <t>Redenção da Serra</t>
  </si>
  <si>
    <t>Regente Feijó</t>
  </si>
  <si>
    <t>Reginópolis</t>
  </si>
  <si>
    <t>Registro</t>
  </si>
  <si>
    <t>Restinga</t>
  </si>
  <si>
    <t>Ribeira</t>
  </si>
  <si>
    <t>Ribeirão Bonito</t>
  </si>
  <si>
    <t>Ribeirão Branco</t>
  </si>
  <si>
    <t>Ribeirão Corrente</t>
  </si>
  <si>
    <t>Ribeirão do Sul</t>
  </si>
  <si>
    <t>Ribeirão dos Índios</t>
  </si>
  <si>
    <t>Ribeirão Grande</t>
  </si>
  <si>
    <t>Ribeirão Pires</t>
  </si>
  <si>
    <t>Ribeirão Preto</t>
  </si>
  <si>
    <t>Rifaina</t>
  </si>
  <si>
    <t>Rincão</t>
  </si>
  <si>
    <t>Rinópolis</t>
  </si>
  <si>
    <t>Rio das Pedras</t>
  </si>
  <si>
    <t>Rio Grande da Serra</t>
  </si>
  <si>
    <t>Riolândia</t>
  </si>
  <si>
    <t>Riversul</t>
  </si>
  <si>
    <t>Rosana</t>
  </si>
  <si>
    <t>Roseira</t>
  </si>
  <si>
    <t>Rubiácea</t>
  </si>
  <si>
    <t>Rubinéia</t>
  </si>
  <si>
    <t>Abreulândia</t>
  </si>
  <si>
    <t>Sabino</t>
  </si>
  <si>
    <t>Sagres</t>
  </si>
  <si>
    <t>Aguiarnópolis</t>
  </si>
  <si>
    <t>Sales</t>
  </si>
  <si>
    <t>Aliança do Tocantins</t>
  </si>
  <si>
    <t>Sales Oliveira</t>
  </si>
  <si>
    <t>Salesópolis</t>
  </si>
  <si>
    <t>Salmourão</t>
  </si>
  <si>
    <t>Almas</t>
  </si>
  <si>
    <t>Salto</t>
  </si>
  <si>
    <t>Salto de Pirapora</t>
  </si>
  <si>
    <t>Ananás</t>
  </si>
  <si>
    <t>Angico</t>
  </si>
  <si>
    <t>Salto Grande</t>
  </si>
  <si>
    <t>Sandovalina</t>
  </si>
  <si>
    <t>Aparecida do Rio Negro</t>
  </si>
  <si>
    <t>Santa Adélia</t>
  </si>
  <si>
    <t>Aragominas</t>
  </si>
  <si>
    <t>Santa Albertina</t>
  </si>
  <si>
    <t>Santa Bárbara d'Oeste</t>
  </si>
  <si>
    <t>Araguacema</t>
  </si>
  <si>
    <t>Santa Branca</t>
  </si>
  <si>
    <t>Araguaçu</t>
  </si>
  <si>
    <t>Santa Clara d'Oeste</t>
  </si>
  <si>
    <t>Santa Cruz da Conceição</t>
  </si>
  <si>
    <t>Araguaína</t>
  </si>
  <si>
    <t>Santa Cruz da Esperança</t>
  </si>
  <si>
    <t>Santa Cruz das Palmeiras</t>
  </si>
  <si>
    <t>Santa Cruz do Rio Pardo</t>
  </si>
  <si>
    <t>Araguatins</t>
  </si>
  <si>
    <t>Santa Ernestina</t>
  </si>
  <si>
    <t>Arapoema</t>
  </si>
  <si>
    <t>Santa Fé do Sul</t>
  </si>
  <si>
    <t>Santa Gertrudes</t>
  </si>
  <si>
    <t>Arraias</t>
  </si>
  <si>
    <t>Augustinópolis</t>
  </si>
  <si>
    <t>Santa Maria da Serra</t>
  </si>
  <si>
    <t>Santa Mercedes</t>
  </si>
  <si>
    <t>Aurora do Tocantins</t>
  </si>
  <si>
    <t>Santa Rita do Passa Quatro</t>
  </si>
  <si>
    <t>Axixá do Tocantins</t>
  </si>
  <si>
    <t>Santa Rita d'Oeste</t>
  </si>
  <si>
    <t>Babaçulândia</t>
  </si>
  <si>
    <t>Santa Rosa de Viterbo</t>
  </si>
  <si>
    <t>Santa Salete</t>
  </si>
  <si>
    <t>Bandeirantes do Tocantins</t>
  </si>
  <si>
    <t>Santana da Ponte Pensa</t>
  </si>
  <si>
    <t>Barra do Ouro</t>
  </si>
  <si>
    <t>Santana de Parnaíba</t>
  </si>
  <si>
    <t>Barrolândia</t>
  </si>
  <si>
    <t>Santo Anastácio</t>
  </si>
  <si>
    <t>Bernardo Sayão</t>
  </si>
  <si>
    <t>Santo Antônio da Alegria</t>
  </si>
  <si>
    <t>Santo Antônio de Posse</t>
  </si>
  <si>
    <t>Santo Antônio do Aracanguá</t>
  </si>
  <si>
    <t>Brasilândia do Tocantins</t>
  </si>
  <si>
    <t>Santo Antônio do Jardim</t>
  </si>
  <si>
    <t>Brejinho de Nazaré</t>
  </si>
  <si>
    <t>Santo Antônio do Pinhal</t>
  </si>
  <si>
    <t>Santo Expedito</t>
  </si>
  <si>
    <t>Buriti do Tocantins</t>
  </si>
  <si>
    <t>Santópolis do Aguapeí</t>
  </si>
  <si>
    <t>Santos</t>
  </si>
  <si>
    <t>São Bento do Sapucaí</t>
  </si>
  <si>
    <t>Campos Lindos</t>
  </si>
  <si>
    <t>São Bernardo do Campo</t>
  </si>
  <si>
    <t>Cariri do Tocantins</t>
  </si>
  <si>
    <t>São Caetano do Sul</t>
  </si>
  <si>
    <t>Carmolândia</t>
  </si>
  <si>
    <t>Carrasco Bonito</t>
  </si>
  <si>
    <t>Caseara</t>
  </si>
  <si>
    <t>São João da Boa Vista</t>
  </si>
  <si>
    <t>São João das Duas Pontes</t>
  </si>
  <si>
    <t>São João de Iracema</t>
  </si>
  <si>
    <t>Chapada da Natividade</t>
  </si>
  <si>
    <t>São João do Pau d'Alho</t>
  </si>
  <si>
    <t>Chapada de Areia</t>
  </si>
  <si>
    <t>São Joaquim da Barra</t>
  </si>
  <si>
    <t>Colinas do Tocantins</t>
  </si>
  <si>
    <t>Colméia</t>
  </si>
  <si>
    <t>São José da Bela Vista</t>
  </si>
  <si>
    <t>Combinado</t>
  </si>
  <si>
    <t>São José do Barreiro</t>
  </si>
  <si>
    <t>Conceição do Tocantins</t>
  </si>
  <si>
    <t>Couto de Magalhães</t>
  </si>
  <si>
    <t>São José do Rio Pardo</t>
  </si>
  <si>
    <t>Cristalândia</t>
  </si>
  <si>
    <t>São José do Rio Preto</t>
  </si>
  <si>
    <t>Crixás do Tocantins</t>
  </si>
  <si>
    <t>Darcinópolis</t>
  </si>
  <si>
    <t>São José dos Campos</t>
  </si>
  <si>
    <t>Dianópolis</t>
  </si>
  <si>
    <t>São Lourenço da Serra</t>
  </si>
  <si>
    <t>Divinópolis do Tocantins</t>
  </si>
  <si>
    <t>São Luís do Paraitinga</t>
  </si>
  <si>
    <t>Dois Irmãos do Tocantins</t>
  </si>
  <si>
    <t>São Manuel</t>
  </si>
  <si>
    <t>Dueré</t>
  </si>
  <si>
    <t>São Miguel Arcanjo</t>
  </si>
  <si>
    <t>São Paulo</t>
  </si>
  <si>
    <t>Figueirópolis</t>
  </si>
  <si>
    <t>Formoso do Araguaia</t>
  </si>
  <si>
    <t>São Pedro do Turvo</t>
  </si>
  <si>
    <t>Fortaleza do Tabocão</t>
  </si>
  <si>
    <t>Goianorte</t>
  </si>
  <si>
    <t>São Roque</t>
  </si>
  <si>
    <t>Goiatins</t>
  </si>
  <si>
    <t>São Sebastião da Grama</t>
  </si>
  <si>
    <t>Guaraí</t>
  </si>
  <si>
    <t>Gurupi</t>
  </si>
  <si>
    <t>Sarapuí</t>
  </si>
  <si>
    <t>Sarutaiá</t>
  </si>
  <si>
    <t>Itacajá</t>
  </si>
  <si>
    <t>Sebastianópolis do Sul</t>
  </si>
  <si>
    <t>Itaguatins</t>
  </si>
  <si>
    <t>Serra Azul</t>
  </si>
  <si>
    <t>Serra Negra</t>
  </si>
  <si>
    <t>Itapiratins</t>
  </si>
  <si>
    <t>Serrana</t>
  </si>
  <si>
    <t>Itaporã do Tocantins</t>
  </si>
  <si>
    <t>Jaú do Tocantins</t>
  </si>
  <si>
    <t>Sete Barras</t>
  </si>
  <si>
    <t>Severínia</t>
  </si>
  <si>
    <t>Juarina</t>
  </si>
  <si>
    <t>Lagoa da Confusão</t>
  </si>
  <si>
    <t>Silveiras</t>
  </si>
  <si>
    <t>Socorro</t>
  </si>
  <si>
    <t>Lagoa do Tocantins</t>
  </si>
  <si>
    <t>Sorocaba</t>
  </si>
  <si>
    <t>Sud Mennucci</t>
  </si>
  <si>
    <t>Lavandeira</t>
  </si>
  <si>
    <t>Sumaré</t>
  </si>
  <si>
    <t>Lizarda</t>
  </si>
  <si>
    <t>Suzanápolis</t>
  </si>
  <si>
    <t>Luzinópolis</t>
  </si>
  <si>
    <t>Suzano</t>
  </si>
  <si>
    <t>Marianópolis do Tocantins</t>
  </si>
  <si>
    <t>Tabapuã</t>
  </si>
  <si>
    <t>Mateiros</t>
  </si>
  <si>
    <t>Maurilândia do Tocantins</t>
  </si>
  <si>
    <t>Taboão da Serra</t>
  </si>
  <si>
    <t>Miracema do Tocantins</t>
  </si>
  <si>
    <t>Taciba</t>
  </si>
  <si>
    <t>Miranorte</t>
  </si>
  <si>
    <t>Taguaí</t>
  </si>
  <si>
    <t>Taiaçu</t>
  </si>
  <si>
    <t>Monte do Carmo</t>
  </si>
  <si>
    <t>Taiúva</t>
  </si>
  <si>
    <t>Monte Santo do Tocantins</t>
  </si>
  <si>
    <t>Tambaú</t>
  </si>
  <si>
    <t>Tanabi</t>
  </si>
  <si>
    <t>Muricilândia</t>
  </si>
  <si>
    <t>Tapiratiba</t>
  </si>
  <si>
    <t>Taquaral</t>
  </si>
  <si>
    <t>Taquaritinga</t>
  </si>
  <si>
    <t>Nova Rosalândia</t>
  </si>
  <si>
    <t>Taquarituba</t>
  </si>
  <si>
    <t>Novo Acordo</t>
  </si>
  <si>
    <t>Taquarivaí</t>
  </si>
  <si>
    <t>Novo Alegre</t>
  </si>
  <si>
    <t>Tarabai</t>
  </si>
  <si>
    <t>Novo Jardim</t>
  </si>
  <si>
    <t>Tarumã</t>
  </si>
  <si>
    <t>Oliveira de Fátima</t>
  </si>
  <si>
    <t>Tatuí</t>
  </si>
  <si>
    <t>Taubaté</t>
  </si>
  <si>
    <t>Palmeirante</t>
  </si>
  <si>
    <t>Tejupá</t>
  </si>
  <si>
    <t>Palmeiras do Tocantins</t>
  </si>
  <si>
    <t>Palmeirópolis</t>
  </si>
  <si>
    <t>Tietê</t>
  </si>
  <si>
    <t>Paraíso do Tocantins</t>
  </si>
  <si>
    <t>Timburi</t>
  </si>
  <si>
    <t>Paranã</t>
  </si>
  <si>
    <t>Torre de Pedra</t>
  </si>
  <si>
    <t>Torrinha</t>
  </si>
  <si>
    <t>Trabiju</t>
  </si>
  <si>
    <t>Pedro Afonso</t>
  </si>
  <si>
    <t>Peixe</t>
  </si>
  <si>
    <t>Tremembé</t>
  </si>
  <si>
    <t>Três Fronteiras</t>
  </si>
  <si>
    <t>Pequizeiro</t>
  </si>
  <si>
    <t>Pindorama do Tocantins</t>
  </si>
  <si>
    <t>Tuiuti</t>
  </si>
  <si>
    <t>Tupã</t>
  </si>
  <si>
    <t>Piraquê</t>
  </si>
  <si>
    <t>Pium</t>
  </si>
  <si>
    <t>Tupi Paulista</t>
  </si>
  <si>
    <t>Turiúba</t>
  </si>
  <si>
    <t>Ponte Alta do Bom Jesus</t>
  </si>
  <si>
    <t>Ponte Alta do Tocantins</t>
  </si>
  <si>
    <t>Ubarana</t>
  </si>
  <si>
    <t>Porto Alegre do Tocantins</t>
  </si>
  <si>
    <t>Ubatuba</t>
  </si>
  <si>
    <t>Porto Nacional</t>
  </si>
  <si>
    <t>Ubirajara</t>
  </si>
  <si>
    <t>Uchoa</t>
  </si>
  <si>
    <t>Praia Norte</t>
  </si>
  <si>
    <t>União Paulista</t>
  </si>
  <si>
    <t>Urânia</t>
  </si>
  <si>
    <t>Pugmil</t>
  </si>
  <si>
    <t>Uru</t>
  </si>
  <si>
    <t>Recursolândia</t>
  </si>
  <si>
    <t>Urupês</t>
  </si>
  <si>
    <t>Valentim Gentil</t>
  </si>
  <si>
    <t>Rio da Conceição</t>
  </si>
  <si>
    <t>Valinhos</t>
  </si>
  <si>
    <t>Valparaíso</t>
  </si>
  <si>
    <t>Rio dos Bois</t>
  </si>
  <si>
    <t>Rio Sono</t>
  </si>
  <si>
    <t>Vargem Grande do Sul</t>
  </si>
  <si>
    <t>Sampaio</t>
  </si>
  <si>
    <t>Sandolândia</t>
  </si>
  <si>
    <t>Vargem Grande Paulista</t>
  </si>
  <si>
    <t>Várzea Paulista</t>
  </si>
  <si>
    <t>Santa Fé do Araguaia</t>
  </si>
  <si>
    <t>Santa Maria do Tocantins</t>
  </si>
  <si>
    <t>Vinhedo</t>
  </si>
  <si>
    <t>Santa Rita do Tocantins</t>
  </si>
  <si>
    <t>Viradouro</t>
  </si>
  <si>
    <t>Santa Rosa do Tocantins</t>
  </si>
  <si>
    <t>Vista Alegre do Alto</t>
  </si>
  <si>
    <t>Santa Tereza do Tocantins</t>
  </si>
  <si>
    <t>Vitória Brasil</t>
  </si>
  <si>
    <t>Santa Terezinha do Tocantins</t>
  </si>
  <si>
    <t>Votorantim</t>
  </si>
  <si>
    <t>Votuporanga</t>
  </si>
  <si>
    <t>São Bento do Tocantins</t>
  </si>
  <si>
    <t>Zacarias</t>
  </si>
  <si>
    <t>São Félix do Tocantins</t>
  </si>
  <si>
    <t>São Miguel do Tocantins</t>
  </si>
  <si>
    <t>São Salvador do Tocantins</t>
  </si>
  <si>
    <t>São Sebastião do Tocantins</t>
  </si>
  <si>
    <r>
      <t>Fonte:</t>
    </r>
    <r>
      <rPr>
        <rFont val="Arial"/>
        <sz val="10.0"/>
      </rPr>
      <t xml:space="preserve"> IBGE, Resultados do Censo 2010.</t>
    </r>
  </si>
  <si>
    <t>São Valério da Natividade</t>
  </si>
  <si>
    <t>Silvanópolis</t>
  </si>
  <si>
    <t>Sítio Novo do Tocantins</t>
  </si>
  <si>
    <t>Sucupira</t>
  </si>
  <si>
    <t>Taguatinga</t>
  </si>
  <si>
    <t>Taipas do Tocantins</t>
  </si>
  <si>
    <t>Talismã</t>
  </si>
  <si>
    <t>Tocantínia</t>
  </si>
  <si>
    <t>Tocantinópolis</t>
  </si>
  <si>
    <t>Tupirama</t>
  </si>
  <si>
    <t>Tupiratins</t>
  </si>
  <si>
    <t>Wanderlândia</t>
  </si>
  <si>
    <t>Xambioá</t>
  </si>
  <si>
    <r>
      <t>Fonte:</t>
    </r>
    <r>
      <rPr>
        <rFont val="Arial"/>
        <sz val="10.0"/>
      </rPr>
      <t xml:space="preserve"> IBGE, Resultados do Censo 2010.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</si>
</sst>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0.00000_);[Red]\(0.00000\)"/>
    <numFmt numFmtId="165" formatCode="[h]\º\ mm\'\ ss\&quot;"/>
    <numFmt numFmtId="166" formatCode="_(&quot;$&quot;* #,##0.00_);_(&quot;$&quot;* \(#,##0.00\);_(&quot;$&quot;* &quot;-&quot;??_);_(@_)"/>
    <numFmt numFmtId="167" formatCode="_-* #,##0.00_-;\-* #,##0.00_-;_-* &quot;-&quot;??_-;_-@"/>
    <numFmt numFmtId="168" formatCode="#,##0.0000000_);[Red]\(#,##0.0000000\)"/>
    <numFmt numFmtId="169" formatCode="0.0"/>
    <numFmt numFmtId="170" formatCode="&quot;R$ &quot;\ #,##0.00"/>
  </numFmts>
  <fonts count="26">
    <font>
      <sz val="10.0"/>
      <color rgb="FF000000"/>
      <name val="Open Sans"/>
    </font>
    <font>
      <sz val="9.0"/>
      <color theme="1"/>
      <name val="Arial"/>
    </font>
    <font>
      <b/>
      <sz val="9.0"/>
      <color rgb="FFFFFFFF"/>
      <name val="Arial"/>
    </font>
    <font>
      <sz val="10.0"/>
      <color theme="1"/>
      <name val="Open Sans"/>
    </font>
    <font>
      <b/>
      <sz val="10.0"/>
      <color theme="1"/>
      <name val="Arial"/>
    </font>
    <font>
      <b/>
      <sz val="10.0"/>
      <color rgb="FFFFFFFF"/>
      <name val="Arial"/>
    </font>
    <font>
      <sz val="10.0"/>
      <color theme="1"/>
      <name val="Arial"/>
    </font>
    <font/>
    <font>
      <b/>
      <sz val="13.0"/>
      <color theme="1"/>
      <name val="Open Sans"/>
    </font>
    <font>
      <sz val="12.0"/>
      <color theme="1"/>
      <name val="Open Sans"/>
    </font>
    <font>
      <b/>
      <sz val="10.0"/>
      <color theme="1"/>
      <name val="Open Sans"/>
    </font>
    <font>
      <b/>
      <sz val="11.0"/>
      <color theme="1"/>
      <name val="Comic Sans MS"/>
    </font>
    <font>
      <b/>
      <sz val="9.0"/>
      <color theme="1"/>
      <name val="Comic Sans MS"/>
    </font>
    <font>
      <b/>
      <sz val="10.0"/>
      <color theme="1"/>
      <name val="Cambria"/>
    </font>
    <font>
      <sz val="10.0"/>
      <color rgb="FFFFFFFF"/>
      <name val="Arial"/>
    </font>
    <font>
      <b/>
      <sz val="14.0"/>
      <color theme="1"/>
      <name val="Open Sans"/>
    </font>
    <font>
      <b/>
      <sz val="12.0"/>
      <color theme="1"/>
      <name val="Open Sans"/>
    </font>
    <font>
      <b/>
      <sz val="24.0"/>
      <color theme="1"/>
      <name val="Open Sans"/>
    </font>
    <font>
      <b/>
      <sz val="18.0"/>
      <color theme="1"/>
      <name val="Open Sans"/>
    </font>
    <font>
      <sz val="9.0"/>
      <color theme="1"/>
      <name val="Cambria"/>
    </font>
    <font>
      <b/>
      <sz val="10.0"/>
      <color theme="1"/>
      <name val="Comic Sans MS"/>
    </font>
    <font>
      <b/>
      <sz val="12.0"/>
      <color rgb="FF008000"/>
      <name val="Open Sans"/>
    </font>
    <font>
      <b/>
      <sz val="9.0"/>
      <color theme="1"/>
      <name val="Open Sans"/>
    </font>
    <font>
      <u/>
      <sz val="10.0"/>
      <color rgb="FF0000FF"/>
      <name val="Open Sans"/>
    </font>
    <font>
      <u/>
      <sz val="10.0"/>
      <color rgb="FF0000FF"/>
      <name val="Open Sans"/>
    </font>
    <font>
      <sz val="10.0"/>
      <color rgb="FFFFFFFF"/>
      <name val="Open Sans"/>
    </font>
  </fonts>
  <fills count="10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333399"/>
        <bgColor rgb="FF333399"/>
      </patternFill>
    </fill>
    <fill>
      <patternFill patternType="solid">
        <fgColor rgb="FFE1F0FF"/>
        <bgColor rgb="FFE1F0FF"/>
      </patternFill>
    </fill>
    <fill>
      <patternFill patternType="solid">
        <fgColor rgb="FFFCCF8E"/>
        <bgColor rgb="FFFCCF8E"/>
      </patternFill>
    </fill>
    <fill>
      <patternFill patternType="solid">
        <fgColor rgb="FFCC99FF"/>
        <bgColor rgb="FFCC99FF"/>
      </patternFill>
    </fill>
    <fill>
      <patternFill patternType="solid">
        <fgColor rgb="FF993366"/>
        <bgColor rgb="FF993366"/>
      </patternFill>
    </fill>
    <fill>
      <patternFill patternType="solid">
        <fgColor rgb="FFFDE9D9"/>
        <bgColor rgb="FFFDE9D9"/>
      </patternFill>
    </fill>
    <fill>
      <patternFill patternType="solid">
        <fgColor rgb="FF000080"/>
        <bgColor rgb="FF000080"/>
      </patternFill>
    </fill>
  </fills>
  <borders count="41">
    <border/>
    <border>
      <left/>
      <right/>
      <top/>
      <bottom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/>
      <bottom/>
    </border>
    <border>
      <left style="thin">
        <color rgb="FFC0C0C0"/>
      </left>
      <right style="thin">
        <color rgb="FFC0C0C0"/>
      </right>
    </border>
    <border>
      <left style="thin">
        <color rgb="FFC0C0C0"/>
      </left>
      <right style="thin">
        <color rgb="FFC0C0C0"/>
      </right>
      <top/>
    </border>
    <border>
      <left style="thin">
        <color rgb="FFC0C0C0"/>
      </left>
      <right style="thin">
        <color rgb="FFC0C0C0"/>
      </right>
      <bottom/>
    </border>
    <border>
      <left style="double">
        <color rgb="FFFF0000"/>
      </left>
      <right/>
      <top style="double">
        <color rgb="FFFF0000"/>
      </top>
      <bottom/>
    </border>
    <border>
      <left/>
      <right/>
      <top style="double">
        <color rgb="FFFF0000"/>
      </top>
      <bottom/>
    </border>
    <border>
      <left/>
      <right style="double">
        <color rgb="FFFF0000"/>
      </right>
      <top style="double">
        <color rgb="FFFF0000"/>
      </top>
      <bottom/>
    </border>
    <border>
      <left style="double">
        <color rgb="FFFF0000"/>
      </left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 style="double">
        <color rgb="FFFF0000"/>
      </right>
      <top/>
      <bottom/>
    </border>
    <border>
      <left style="double">
        <color rgb="FFFF0000"/>
      </left>
      <right/>
      <top/>
      <bottom style="double">
        <color rgb="FFFF0000"/>
      </bottom>
    </border>
    <border>
      <left/>
      <top/>
      <bottom style="double">
        <color rgb="FFFF0000"/>
      </bottom>
    </border>
    <border>
      <top/>
      <bottom style="double">
        <color rgb="FFFF0000"/>
      </bottom>
    </border>
    <border>
      <right/>
      <top/>
      <bottom style="double">
        <color rgb="FFFF0000"/>
      </bottom>
    </border>
    <border>
      <left/>
      <right style="double">
        <color rgb="FFFF0000"/>
      </right>
      <top/>
      <bottom style="double">
        <color rgb="FFFF000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right style="thin">
        <color rgb="FFC0C0C0"/>
      </right>
    </border>
    <border>
      <left style="double">
        <color rgb="FFFF0000"/>
      </left>
      <top style="double">
        <color rgb="FFFF0000"/>
      </top>
    </border>
    <border>
      <top style="double">
        <color rgb="FFFF0000"/>
      </top>
    </border>
    <border>
      <right style="double">
        <color rgb="FFFF0000"/>
      </right>
      <top style="double">
        <color rgb="FFFF0000"/>
      </top>
    </border>
    <border>
      <left style="double">
        <color rgb="FFFF0000"/>
      </left>
    </border>
    <border>
      <right style="double">
        <color rgb="FFFF0000"/>
      </right>
    </border>
    <border>
      <left style="double">
        <color rgb="FFFF0000"/>
      </left>
      <bottom style="double">
        <color rgb="FFFF0000"/>
      </bottom>
    </border>
    <border>
      <bottom style="double">
        <color rgb="FFFF0000"/>
      </bottom>
    </border>
    <border>
      <right style="double">
        <color rgb="FFFF0000"/>
      </right>
      <bottom style="double">
        <color rgb="FFFF0000"/>
      </bottom>
    </border>
    <border>
      <left style="double">
        <color rgb="FF000000"/>
      </left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left style="double">
        <color rgb="FF000000"/>
      </left>
      <bottom style="double">
        <color rgb="FF000000"/>
      </bottom>
    </border>
    <border>
      <right style="double">
        <color rgb="FF000000"/>
      </right>
      <bottom style="double">
        <color rgb="FF00000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 style="thin">
        <color rgb="FFC0C0C0"/>
      </bottom>
    </border>
    <border>
      <top style="thin">
        <color rgb="FFC0C0C0"/>
      </top>
    </border>
    <border>
      <bottom style="thin">
        <color rgb="FFC0C0C0"/>
      </bottom>
    </border>
    <border>
      <left style="thin">
        <color rgb="FFFCCF8E"/>
      </left>
      <right style="thin">
        <color rgb="FFFCCF8E"/>
      </right>
    </border>
  </borders>
  <cellStyleXfs count="1">
    <xf borderId="0" fillId="0" fontId="0" numFmtId="0" applyAlignment="1" applyFont="1"/>
  </cellStyleXfs>
  <cellXfs count="15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center" wrapText="0"/>
    </xf>
    <xf borderId="2" fillId="3" fontId="2" numFmtId="0" xfId="0" applyAlignment="1" applyBorder="1" applyFill="1" applyFont="1">
      <alignment horizontal="center" shrinkToFit="0" vertical="center" wrapText="1"/>
    </xf>
    <xf borderId="2" fillId="3" fontId="2" numFmtId="3" xfId="0" applyAlignment="1" applyBorder="1" applyFont="1" applyNumberFormat="1">
      <alignment horizontal="center" shrinkToFit="0" vertical="center" wrapText="1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horizontal="center" shrinkToFit="0" vertical="center" wrapText="0"/>
    </xf>
    <xf borderId="0" fillId="0" fontId="3" numFmtId="0" xfId="0" applyAlignment="1" applyFont="1">
      <alignment horizontal="center" shrinkToFit="0" vertical="bottom" wrapText="0"/>
    </xf>
    <xf borderId="3" fillId="4" fontId="1" numFmtId="0" xfId="0" applyAlignment="1" applyBorder="1" applyFill="1" applyFont="1">
      <alignment horizontal="center" shrinkToFit="0" vertical="center" wrapText="0"/>
    </xf>
    <xf borderId="3" fillId="4" fontId="1" numFmtId="0" xfId="0" applyAlignment="1" applyBorder="1" applyFont="1">
      <alignment shrinkToFit="0" vertical="center" wrapText="0"/>
    </xf>
    <xf borderId="3" fillId="4" fontId="1" numFmtId="3" xfId="0" applyAlignment="1" applyBorder="1" applyFont="1" applyNumberFormat="1">
      <alignment shrinkToFit="0" vertical="center" wrapText="0"/>
    </xf>
    <xf borderId="1" fillId="4" fontId="1" numFmtId="0" xfId="0" applyAlignment="1" applyBorder="1" applyFont="1">
      <alignment shrinkToFit="0" vertical="center" wrapText="0"/>
    </xf>
    <xf borderId="2" fillId="3" fontId="5" numFmtId="0" xfId="0" applyAlignment="1" applyBorder="1" applyFont="1">
      <alignment horizontal="center" shrinkToFit="0" vertical="center" wrapText="1"/>
    </xf>
    <xf borderId="4" fillId="0" fontId="1" numFmtId="0" xfId="0" applyAlignment="1" applyBorder="1" applyFont="1">
      <alignment shrinkToFit="0" vertical="center" wrapText="0"/>
    </xf>
    <xf borderId="2" fillId="3" fontId="5" numFmtId="38" xfId="0" applyAlignment="1" applyBorder="1" applyFont="1" applyNumberFormat="1">
      <alignment horizontal="center" shrinkToFit="0" vertical="center" wrapText="1"/>
    </xf>
    <xf borderId="4" fillId="0" fontId="1" numFmtId="3" xfId="0" applyAlignment="1" applyBorder="1" applyFont="1" applyNumberFormat="1">
      <alignment shrinkToFit="0" vertical="center" wrapText="0"/>
    </xf>
    <xf borderId="2" fillId="3" fontId="5" numFmtId="3" xfId="0" applyAlignment="1" applyBorder="1" applyFont="1" applyNumberFormat="1">
      <alignment horizontal="center" shrinkToFit="0" vertical="center" wrapText="1"/>
    </xf>
    <xf borderId="2" fillId="3" fontId="5" numFmtId="164" xfId="0" applyAlignment="1" applyBorder="1" applyFont="1" applyNumberFormat="1">
      <alignment horizontal="center" shrinkToFit="0" vertical="center" wrapText="1"/>
    </xf>
    <xf borderId="3" fillId="4" fontId="6" numFmtId="0" xfId="0" applyAlignment="1" applyBorder="1" applyFont="1">
      <alignment shrinkToFit="0" vertical="center" wrapText="0"/>
    </xf>
    <xf borderId="3" fillId="4" fontId="6" numFmtId="0" xfId="0" applyAlignment="1" applyBorder="1" applyFont="1">
      <alignment horizontal="left" shrinkToFit="0" vertical="center" wrapText="0"/>
    </xf>
    <xf borderId="3" fillId="4" fontId="6" numFmtId="38" xfId="0" applyAlignment="1" applyBorder="1" applyFont="1" applyNumberFormat="1">
      <alignment horizontal="right" shrinkToFit="0" vertical="center" wrapText="0"/>
    </xf>
    <xf borderId="1" fillId="4" fontId="6" numFmtId="0" xfId="0" applyAlignment="1" applyBorder="1" applyFont="1">
      <alignment shrinkToFit="0" vertical="center" wrapText="0"/>
    </xf>
    <xf borderId="1" fillId="4" fontId="6" numFmtId="164" xfId="0" applyAlignment="1" applyBorder="1" applyFont="1" applyNumberFormat="1">
      <alignment shrinkToFit="0" vertical="center" wrapText="0"/>
    </xf>
    <xf borderId="4" fillId="0" fontId="6" numFmtId="0" xfId="0" applyAlignment="1" applyBorder="1" applyFont="1">
      <alignment shrinkToFit="0" vertical="center" wrapText="0"/>
    </xf>
    <xf borderId="4" fillId="0" fontId="6" numFmtId="0" xfId="0" applyAlignment="1" applyBorder="1" applyFont="1">
      <alignment horizontal="left" shrinkToFit="0" vertical="center" wrapText="0"/>
    </xf>
    <xf borderId="4" fillId="0" fontId="6" numFmtId="38" xfId="0" applyAlignment="1" applyBorder="1" applyFont="1" applyNumberFormat="1">
      <alignment horizontal="right" shrinkToFit="0" vertical="center" wrapText="0"/>
    </xf>
    <xf borderId="0" fillId="0" fontId="6" numFmtId="0" xfId="0" applyAlignment="1" applyFont="1">
      <alignment shrinkToFit="0" vertical="center" wrapText="0"/>
    </xf>
    <xf borderId="0" fillId="0" fontId="6" numFmtId="164" xfId="0" applyAlignment="1" applyFont="1" applyNumberFormat="1">
      <alignment shrinkToFit="0" vertical="center" wrapText="0"/>
    </xf>
    <xf borderId="0" fillId="0" fontId="1" numFmtId="0" xfId="0" applyAlignment="1" applyFont="1">
      <alignment shrinkToFit="0" vertical="center" wrapText="0"/>
    </xf>
    <xf borderId="1" fillId="5" fontId="3" numFmtId="0" xfId="0" applyAlignment="1" applyBorder="1" applyFill="1" applyFont="1">
      <alignment shrinkToFit="0" vertical="bottom" wrapText="0"/>
    </xf>
    <xf borderId="1" fillId="5" fontId="3" numFmtId="0" xfId="0" applyAlignment="1" applyBorder="1" applyFont="1">
      <alignment horizontal="center" shrinkToFit="0" vertical="bottom" wrapText="0"/>
    </xf>
    <xf borderId="5" fillId="6" fontId="1" numFmtId="0" xfId="0" applyAlignment="1" applyBorder="1" applyFill="1" applyFont="1">
      <alignment horizontal="center" shrinkToFit="0" vertical="center" wrapText="0"/>
    </xf>
    <xf borderId="5" fillId="6" fontId="1" numFmtId="3" xfId="0" applyAlignment="1" applyBorder="1" applyFont="1" applyNumberFormat="1">
      <alignment horizontal="center" shrinkToFit="0" vertical="center" wrapText="0"/>
    </xf>
    <xf borderId="5" fillId="6" fontId="1" numFmtId="3" xfId="0" applyAlignment="1" applyBorder="1" applyFont="1" applyNumberFormat="1">
      <alignment shrinkToFit="0" vertical="center" wrapText="0"/>
    </xf>
    <xf borderId="5" fillId="6" fontId="1" numFmtId="0" xfId="0" applyAlignment="1" applyBorder="1" applyFont="1">
      <alignment shrinkToFit="0" vertical="center" wrapText="0"/>
    </xf>
    <xf borderId="6" fillId="0" fontId="7" numFmtId="0" xfId="0" applyBorder="1" applyFont="1"/>
    <xf borderId="4" fillId="0" fontId="1" numFmtId="0" xfId="0" applyAlignment="1" applyBorder="1" applyFont="1">
      <alignment horizontal="center" shrinkToFit="0" vertical="center" wrapText="0"/>
    </xf>
    <xf borderId="7" fillId="4" fontId="3" numFmtId="0" xfId="0" applyAlignment="1" applyBorder="1" applyFont="1">
      <alignment shrinkToFit="0" vertical="bottom" wrapText="0"/>
    </xf>
    <xf borderId="8" fillId="4" fontId="3" numFmtId="0" xfId="0" applyAlignment="1" applyBorder="1" applyFont="1">
      <alignment horizontal="center" shrinkToFit="0" vertical="bottom" wrapText="0"/>
    </xf>
    <xf borderId="8" fillId="4" fontId="3" numFmtId="0" xfId="0" applyAlignment="1" applyBorder="1" applyFont="1">
      <alignment shrinkToFit="0" vertical="bottom" wrapText="0"/>
    </xf>
    <xf borderId="9" fillId="4" fontId="3" numFmtId="0" xfId="0" applyAlignment="1" applyBorder="1" applyFont="1">
      <alignment horizontal="center" shrinkToFit="0" vertical="bottom" wrapText="0"/>
    </xf>
    <xf borderId="10" fillId="4" fontId="3" numFmtId="0" xfId="0" applyAlignment="1" applyBorder="1" applyFont="1">
      <alignment shrinkToFit="0" vertical="bottom" wrapText="0"/>
    </xf>
    <xf borderId="11" fillId="4" fontId="8" numFmtId="0" xfId="0" applyAlignment="1" applyBorder="1" applyFont="1">
      <alignment horizontal="center" shrinkToFit="0" vertical="bottom" wrapText="0"/>
    </xf>
    <xf borderId="12" fillId="0" fontId="7" numFmtId="0" xfId="0" applyBorder="1" applyFont="1"/>
    <xf borderId="13" fillId="0" fontId="7" numFmtId="0" xfId="0" applyBorder="1" applyFont="1"/>
    <xf borderId="1" fillId="4" fontId="8" numFmtId="0" xfId="0" applyAlignment="1" applyBorder="1" applyFont="1">
      <alignment shrinkToFit="0" vertical="bottom" wrapText="0"/>
    </xf>
    <xf borderId="14" fillId="4" fontId="3" numFmtId="0" xfId="0" applyAlignment="1" applyBorder="1" applyFont="1">
      <alignment horizontal="center" shrinkToFit="0" vertical="bottom" wrapText="0"/>
    </xf>
    <xf borderId="11" fillId="4" fontId="8" numFmtId="0" xfId="0" applyAlignment="1" applyBorder="1" applyFont="1">
      <alignment horizontal="center" shrinkToFit="1" vertical="bottom" wrapText="0"/>
    </xf>
    <xf borderId="15" fillId="4" fontId="3" numFmtId="0" xfId="0" applyAlignment="1" applyBorder="1" applyFont="1">
      <alignment shrinkToFit="0" vertical="bottom" wrapText="0"/>
    </xf>
    <xf borderId="16" fillId="4" fontId="9" numFmtId="0" xfId="0" applyAlignment="1" applyBorder="1" applyFont="1">
      <alignment horizontal="center" shrinkToFit="0" vertical="bottom" wrapText="0"/>
    </xf>
    <xf borderId="17" fillId="0" fontId="7" numFmtId="0" xfId="0" applyBorder="1" applyFont="1"/>
    <xf borderId="18" fillId="0" fontId="7" numFmtId="0" xfId="0" applyBorder="1" applyFont="1"/>
    <xf borderId="19" fillId="4" fontId="3" numFmtId="0" xfId="0" applyAlignment="1" applyBorder="1" applyFont="1">
      <alignment horizontal="center" shrinkToFit="0" vertical="bottom" wrapText="0"/>
    </xf>
    <xf borderId="1" fillId="4" fontId="3" numFmtId="0" xfId="0" applyAlignment="1" applyBorder="1" applyFont="1">
      <alignment horizontal="center" shrinkToFit="0" vertical="bottom" wrapText="0"/>
    </xf>
    <xf borderId="1" fillId="4" fontId="8" numFmtId="0" xfId="0" applyAlignment="1" applyBorder="1" applyFont="1">
      <alignment horizontal="center" shrinkToFit="0" vertical="bottom" wrapText="0"/>
    </xf>
    <xf borderId="1" fillId="4" fontId="10" numFmtId="0" xfId="0" applyAlignment="1" applyBorder="1" applyFont="1">
      <alignment horizontal="center" shrinkToFit="0" vertical="bottom" wrapText="0"/>
    </xf>
    <xf borderId="1" fillId="4" fontId="10" numFmtId="0" xfId="0" applyAlignment="1" applyBorder="1" applyFont="1">
      <alignment horizontal="center" shrinkToFit="1" vertical="bottom" wrapText="0"/>
    </xf>
    <xf borderId="1" fillId="4" fontId="10" numFmtId="165" xfId="0" applyAlignment="1" applyBorder="1" applyFont="1" applyNumberFormat="1">
      <alignment shrinkToFit="0" vertical="bottom" wrapText="0"/>
    </xf>
    <xf borderId="1" fillId="4" fontId="10" numFmtId="165" xfId="0" applyAlignment="1" applyBorder="1" applyFont="1" applyNumberFormat="1">
      <alignment horizontal="center" shrinkToFit="0" vertical="bottom" wrapText="0"/>
    </xf>
    <xf borderId="1" fillId="4" fontId="10" numFmtId="38" xfId="0" applyAlignment="1" applyBorder="1" applyFont="1" applyNumberFormat="1">
      <alignment horizontal="center" shrinkToFit="1" vertical="bottom" wrapText="0"/>
    </xf>
    <xf borderId="0" fillId="0" fontId="10" numFmtId="0" xfId="0" applyAlignment="1" applyFont="1">
      <alignment horizontal="center" shrinkToFit="0" vertical="bottom" wrapText="0"/>
    </xf>
    <xf borderId="0" fillId="0" fontId="10" numFmtId="38" xfId="0" applyAlignment="1" applyFont="1" applyNumberFormat="1">
      <alignment horizontal="center" shrinkToFit="1" vertical="bottom" wrapText="0"/>
    </xf>
    <xf borderId="0" fillId="0" fontId="11" numFmtId="0" xfId="0" applyAlignment="1" applyFont="1">
      <alignment horizontal="center" shrinkToFit="0" vertical="center" wrapText="0"/>
    </xf>
    <xf borderId="0" fillId="0" fontId="11" numFmtId="0" xfId="0" applyAlignment="1" applyFont="1">
      <alignment shrinkToFit="0" vertical="center" wrapText="0"/>
    </xf>
    <xf borderId="0" fillId="0" fontId="12" numFmtId="0" xfId="0" applyAlignment="1" applyFont="1">
      <alignment shrinkToFit="0" vertical="center" wrapText="0"/>
    </xf>
    <xf borderId="0" fillId="0" fontId="13" numFmtId="0" xfId="0" applyAlignment="1" applyFont="1">
      <alignment horizontal="center" shrinkToFit="0" vertical="bottom" wrapText="0"/>
    </xf>
    <xf borderId="20" fillId="0" fontId="6" numFmtId="0" xfId="0" applyAlignment="1" applyBorder="1" applyFont="1">
      <alignment shrinkToFit="0" vertical="center" wrapText="0"/>
    </xf>
    <xf borderId="0" fillId="0" fontId="3" numFmtId="166" xfId="0" applyAlignment="1" applyFont="1" applyNumberFormat="1">
      <alignment shrinkToFit="0" vertical="bottom" wrapText="0"/>
    </xf>
    <xf borderId="20" fillId="0" fontId="6" numFmtId="0" xfId="0" applyAlignment="1" applyBorder="1" applyFont="1">
      <alignment horizontal="left" shrinkToFit="0" vertical="center" wrapText="0"/>
    </xf>
    <xf borderId="20" fillId="0" fontId="6" numFmtId="38" xfId="0" applyAlignment="1" applyBorder="1" applyFont="1" applyNumberFormat="1">
      <alignment horizontal="right" shrinkToFit="0" vertical="center" wrapText="0"/>
    </xf>
    <xf borderId="0" fillId="0" fontId="8" numFmtId="0" xfId="0" applyAlignment="1" applyFont="1">
      <alignment horizontal="center" shrinkToFit="1" vertical="bottom" wrapText="0"/>
    </xf>
    <xf borderId="2" fillId="7" fontId="14" numFmtId="0" xfId="0" applyAlignment="1" applyBorder="1" applyFill="1" applyFont="1">
      <alignment shrinkToFit="0" vertical="center" wrapText="0"/>
    </xf>
    <xf borderId="2" fillId="7" fontId="14" numFmtId="0" xfId="0" applyAlignment="1" applyBorder="1" applyFont="1">
      <alignment horizontal="left" shrinkToFit="0" vertical="center" wrapText="0"/>
    </xf>
    <xf borderId="2" fillId="7" fontId="14" numFmtId="38" xfId="0" applyAlignment="1" applyBorder="1" applyFont="1" applyNumberFormat="1">
      <alignment horizontal="right" shrinkToFit="0" vertical="center" wrapText="0"/>
    </xf>
    <xf borderId="1" fillId="7" fontId="14" numFmtId="0" xfId="0" applyAlignment="1" applyBorder="1" applyFont="1">
      <alignment shrinkToFit="0" vertical="center" wrapText="0"/>
    </xf>
    <xf borderId="1" fillId="7" fontId="14" numFmtId="164" xfId="0" applyAlignment="1" applyBorder="1" applyFont="1" applyNumberFormat="1">
      <alignment shrinkToFit="0" vertical="center" wrapText="0"/>
    </xf>
    <xf borderId="21" fillId="0" fontId="4" numFmtId="0" xfId="0" applyAlignment="1" applyBorder="1" applyFont="1">
      <alignment shrinkToFit="0" vertical="center" wrapText="0"/>
    </xf>
    <xf borderId="0" fillId="0" fontId="3" numFmtId="38" xfId="0" applyAlignment="1" applyFont="1" applyNumberFormat="1">
      <alignment shrinkToFit="0" vertical="bottom" wrapText="0"/>
    </xf>
    <xf borderId="0" fillId="0" fontId="3" numFmtId="164" xfId="0" applyAlignment="1" applyFont="1" applyNumberFormat="1">
      <alignment shrinkToFit="0" vertical="bottom" wrapText="0"/>
    </xf>
    <xf borderId="4" fillId="0" fontId="3" numFmtId="0" xfId="0" applyAlignment="1" applyBorder="1" applyFont="1">
      <alignment shrinkToFit="0" vertical="bottom" wrapText="0"/>
    </xf>
    <xf borderId="4" fillId="0" fontId="3" numFmtId="38" xfId="0" applyAlignment="1" applyBorder="1" applyFont="1" applyNumberForma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10" numFmtId="0" xfId="0" applyAlignment="1" applyFont="1">
      <alignment horizontal="center" readingOrder="0" shrinkToFit="0" vertical="bottom" wrapText="0"/>
    </xf>
    <xf borderId="0" fillId="0" fontId="10" numFmtId="0" xfId="0" applyAlignment="1" applyFont="1">
      <alignment horizontal="center" shrinkToFit="1" vertical="bottom" wrapText="0"/>
    </xf>
    <xf borderId="0" fillId="0" fontId="10" numFmtId="165" xfId="0" applyAlignment="1" applyFont="1" applyNumberFormat="1">
      <alignment shrinkToFit="0" vertical="bottom" wrapText="0"/>
    </xf>
    <xf borderId="0" fillId="0" fontId="10" numFmtId="165" xfId="0" applyAlignment="1" applyFont="1" applyNumberFormat="1">
      <alignment horizontal="center" shrinkToFit="0" vertical="bottom" wrapText="0"/>
    </xf>
    <xf borderId="0" fillId="0" fontId="15" numFmtId="38" xfId="0" applyAlignment="1" applyFont="1" applyNumberFormat="1">
      <alignment horizontal="center" shrinkToFit="0" vertical="center" wrapText="0"/>
    </xf>
    <xf borderId="0" fillId="0" fontId="3" numFmtId="167" xfId="0" applyAlignment="1" applyFont="1" applyNumberFormat="1">
      <alignment shrinkToFit="0" vertical="bottom" wrapText="0"/>
    </xf>
    <xf borderId="0" fillId="0" fontId="16" numFmtId="0" xfId="0" applyAlignment="1" applyFont="1">
      <alignment horizontal="center" shrinkToFit="0" vertical="center" wrapText="0"/>
    </xf>
    <xf borderId="0" fillId="0" fontId="15" numFmtId="0" xfId="0" applyAlignment="1" applyFont="1">
      <alignment horizontal="center" shrinkToFit="0" vertical="center" wrapText="0"/>
    </xf>
    <xf borderId="22" fillId="0" fontId="3" numFmtId="0" xfId="0" applyAlignment="1" applyBorder="1" applyFont="1">
      <alignment shrinkToFit="0" vertical="bottom" wrapText="0"/>
    </xf>
    <xf borderId="23" fillId="0" fontId="3" numFmtId="0" xfId="0" applyAlignment="1" applyBorder="1" applyFont="1">
      <alignment horizontal="center" shrinkToFit="0" vertical="bottom" wrapText="0"/>
    </xf>
    <xf borderId="23" fillId="0" fontId="3" numFmtId="0" xfId="0" applyAlignment="1" applyBorder="1" applyFont="1">
      <alignment shrinkToFit="0" vertical="bottom" wrapText="0"/>
    </xf>
    <xf borderId="24" fillId="0" fontId="3" numFmtId="0" xfId="0" applyAlignment="1" applyBorder="1" applyFont="1">
      <alignment horizontal="center" shrinkToFit="0" vertical="bottom" wrapText="0"/>
    </xf>
    <xf borderId="25" fillId="0" fontId="3" numFmtId="0" xfId="0" applyAlignment="1" applyBorder="1" applyFont="1">
      <alignment shrinkToFit="0" vertical="bottom" wrapText="0"/>
    </xf>
    <xf borderId="0" fillId="0" fontId="8" numFmtId="0" xfId="0" applyAlignment="1" applyFont="1">
      <alignment horizontal="center" shrinkToFit="0" vertical="bottom" wrapText="0"/>
    </xf>
    <xf borderId="26" fillId="0" fontId="3" numFmtId="0" xfId="0" applyAlignment="1" applyBorder="1" applyFont="1">
      <alignment horizontal="center" shrinkToFit="0" vertical="bottom" wrapText="0"/>
    </xf>
    <xf borderId="0" fillId="0" fontId="17" numFmtId="0" xfId="0" applyAlignment="1" applyFont="1">
      <alignment horizontal="center" shrinkToFit="0" vertical="center" wrapText="0"/>
    </xf>
    <xf borderId="5" fillId="7" fontId="2" numFmtId="0" xfId="0" applyAlignment="1" applyBorder="1" applyFont="1">
      <alignment horizontal="center" shrinkToFit="0" vertical="center" wrapText="0"/>
    </xf>
    <xf borderId="5" fillId="7" fontId="2" numFmtId="3" xfId="0" applyAlignment="1" applyBorder="1" applyFont="1" applyNumberFormat="1">
      <alignment horizontal="center" shrinkToFit="0" vertical="center" wrapText="0"/>
    </xf>
    <xf borderId="0" fillId="0" fontId="18" numFmtId="0" xfId="0" applyAlignment="1" applyFont="1">
      <alignment horizontal="center" shrinkToFit="0" vertical="center" wrapText="0"/>
    </xf>
    <xf borderId="5" fillId="7" fontId="2" numFmtId="3" xfId="0" applyAlignment="1" applyBorder="1" applyFont="1" applyNumberFormat="1">
      <alignment shrinkToFit="0" vertical="center" wrapText="0"/>
    </xf>
    <xf borderId="0" fillId="0" fontId="10" numFmtId="0" xfId="0" applyAlignment="1" applyFont="1">
      <alignment shrinkToFit="0" vertical="bottom" wrapText="0"/>
    </xf>
    <xf borderId="0" fillId="0" fontId="3" numFmtId="0" xfId="0" applyAlignment="1" applyFont="1">
      <alignment shrinkToFit="1" vertical="bottom" wrapText="0"/>
    </xf>
    <xf borderId="27" fillId="0" fontId="3" numFmtId="0" xfId="0" applyAlignment="1" applyBorder="1" applyFont="1">
      <alignment shrinkToFit="0" vertical="bottom" wrapText="0"/>
    </xf>
    <xf borderId="28" fillId="0" fontId="3" numFmtId="0" xfId="0" applyAlignment="1" applyBorder="1" applyFont="1">
      <alignment horizontal="center" shrinkToFit="0" vertical="bottom" wrapText="0"/>
    </xf>
    <xf borderId="28" fillId="0" fontId="3" numFmtId="0" xfId="0" applyAlignment="1" applyBorder="1" applyFont="1">
      <alignment shrinkToFit="0" vertical="bottom" wrapText="0"/>
    </xf>
    <xf borderId="29" fillId="0" fontId="3" numFmtId="0" xfId="0" applyAlignment="1" applyBorder="1" applyFont="1">
      <alignment horizontal="center" shrinkToFit="0" vertical="bottom" wrapText="0"/>
    </xf>
    <xf borderId="30" fillId="0" fontId="3" numFmtId="0" xfId="0" applyAlignment="1" applyBorder="1" applyFont="1">
      <alignment horizontal="center" shrinkToFit="0" vertical="bottom" wrapText="0"/>
    </xf>
    <xf borderId="31" fillId="0" fontId="3" numFmtId="0" xfId="0" applyAlignment="1" applyBorder="1" applyFont="1">
      <alignment horizontal="center" shrinkToFit="0" vertical="bottom" wrapText="0"/>
    </xf>
    <xf borderId="32" fillId="0" fontId="3" numFmtId="168" xfId="0" applyAlignment="1" applyBorder="1" applyFont="1" applyNumberFormat="1">
      <alignment horizontal="center" shrinkToFit="0" vertical="bottom" wrapText="0"/>
    </xf>
    <xf borderId="33" fillId="0" fontId="3" numFmtId="168" xfId="0" applyAlignment="1" applyBorder="1" applyFont="1" applyNumberFormat="1">
      <alignment horizontal="center" shrinkToFit="0" vertical="bottom" wrapText="0"/>
    </xf>
    <xf borderId="32" fillId="0" fontId="10" numFmtId="0" xfId="0" applyAlignment="1" applyBorder="1" applyFont="1">
      <alignment horizontal="center" shrinkToFit="0" vertical="bottom" wrapText="0"/>
    </xf>
    <xf borderId="33" fillId="0" fontId="3" numFmtId="0" xfId="0" applyAlignment="1" applyBorder="1" applyFont="1">
      <alignment horizontal="center" shrinkToFit="0" vertical="bottom" wrapText="0"/>
    </xf>
    <xf borderId="32" fillId="0" fontId="3" numFmtId="0" xfId="0" applyAlignment="1" applyBorder="1" applyFont="1">
      <alignment horizontal="center" shrinkToFit="0" vertical="bottom" wrapText="0"/>
    </xf>
    <xf borderId="33" fillId="0" fontId="3" numFmtId="38" xfId="0" applyAlignment="1" applyBorder="1" applyFont="1" applyNumberFormat="1">
      <alignment horizontal="center" shrinkToFit="0" vertical="bottom" wrapText="0"/>
    </xf>
    <xf borderId="34" fillId="0" fontId="3" numFmtId="0" xfId="0" applyAlignment="1" applyBorder="1" applyFont="1">
      <alignment horizontal="center" shrinkToFit="0" vertical="bottom" wrapText="0"/>
    </xf>
    <xf borderId="35" fillId="0" fontId="3" numFmtId="0" xfId="0" applyAlignment="1" applyBorder="1" applyFont="1">
      <alignment horizontal="center" shrinkToFit="0" vertical="bottom" wrapText="0"/>
    </xf>
    <xf borderId="20" fillId="0" fontId="1" numFmtId="0" xfId="0" applyAlignment="1" applyBorder="1" applyFont="1">
      <alignment shrinkToFit="0" vertical="center" wrapText="0"/>
    </xf>
    <xf borderId="0" fillId="0" fontId="3" numFmtId="166" xfId="0" applyAlignment="1" applyFont="1" applyNumberFormat="1">
      <alignment horizontal="center" shrinkToFit="0" vertical="bottom" wrapText="0"/>
    </xf>
    <xf borderId="0" fillId="0" fontId="3" numFmtId="167" xfId="0" applyAlignment="1" applyFont="1" applyNumberFormat="1">
      <alignment horizontal="center" shrinkToFit="0" vertical="bottom" wrapText="0"/>
    </xf>
    <xf borderId="0" fillId="0" fontId="3" numFmtId="9" xfId="0" applyAlignment="1" applyFont="1" applyNumberFormat="1">
      <alignment shrinkToFit="0" vertical="bottom" wrapText="0"/>
    </xf>
    <xf borderId="0" fillId="0" fontId="3" numFmtId="2" xfId="0" applyAlignment="1" applyFont="1" applyNumberFormat="1">
      <alignment shrinkToFit="0" vertical="bottom" wrapText="0"/>
    </xf>
    <xf borderId="0" fillId="0" fontId="19" numFmtId="0" xfId="0" applyAlignment="1" applyFont="1">
      <alignment shrinkToFit="0" vertical="bottom" wrapText="0"/>
    </xf>
    <xf borderId="0" fillId="0" fontId="3" numFmtId="169" xfId="0" applyAlignment="1" applyFont="1" applyNumberFormat="1">
      <alignment shrinkToFit="0" vertical="bottom" wrapText="0"/>
    </xf>
    <xf borderId="0" fillId="0" fontId="20" numFmtId="0" xfId="0" applyAlignment="1" applyFont="1">
      <alignment horizontal="right" shrinkToFit="0" vertical="center" wrapText="0"/>
    </xf>
    <xf borderId="0" fillId="0" fontId="21" numFmtId="170" xfId="0" applyAlignment="1" applyFont="1" applyNumberFormat="1">
      <alignment horizontal="center" shrinkToFit="0" vertical="center" wrapText="0"/>
    </xf>
    <xf borderId="0" fillId="0" fontId="22" numFmtId="0" xfId="0" applyAlignment="1" applyFont="1">
      <alignment horizontal="left" shrinkToFit="0" vertical="bottom" wrapText="0"/>
    </xf>
    <xf borderId="1" fillId="8" fontId="22" numFmtId="0" xfId="0" applyAlignment="1" applyBorder="1" applyFill="1" applyFont="1">
      <alignment horizontal="left" shrinkToFit="0" vertical="bottom" wrapText="0"/>
    </xf>
    <xf borderId="1" fillId="8" fontId="3" numFmtId="0" xfId="0" applyAlignment="1" applyBorder="1" applyFont="1">
      <alignment shrinkToFit="0" vertical="bottom" wrapText="0"/>
    </xf>
    <xf borderId="1" fillId="8" fontId="23" numFmtId="0" xfId="0" applyAlignment="1" applyBorder="1" applyFont="1">
      <alignment horizontal="left" shrinkToFit="0" vertical="bottom" wrapText="0"/>
    </xf>
    <xf borderId="1" fillId="8" fontId="24" numFmtId="0" xfId="0" applyAlignment="1" applyBorder="1" applyFont="1">
      <alignment shrinkToFit="0" vertical="bottom" wrapText="0"/>
    </xf>
    <xf borderId="0" fillId="0" fontId="3" numFmtId="0" xfId="0" applyAlignment="1" applyFont="1">
      <alignment horizontal="left" shrinkToFit="0" vertical="center" wrapText="0"/>
    </xf>
    <xf borderId="2" fillId="9" fontId="5" numFmtId="0" xfId="0" applyAlignment="1" applyBorder="1" applyFill="1" applyFont="1">
      <alignment horizontal="center" shrinkToFit="0" vertical="center" wrapText="1"/>
    </xf>
    <xf borderId="2" fillId="9" fontId="5" numFmtId="38" xfId="0" applyAlignment="1" applyBorder="1" applyFont="1" applyNumberFormat="1">
      <alignment horizontal="center" shrinkToFit="0" vertical="center" wrapText="1"/>
    </xf>
    <xf borderId="2" fillId="9" fontId="5" numFmtId="3" xfId="0" applyAlignment="1" applyBorder="1" applyFont="1" applyNumberFormat="1">
      <alignment horizontal="center" shrinkToFit="0" vertical="center" wrapText="1"/>
    </xf>
    <xf borderId="36" fillId="4" fontId="6" numFmtId="0" xfId="0" applyAlignment="1" applyBorder="1" applyFont="1">
      <alignment shrinkToFit="0" vertical="center" wrapText="0"/>
    </xf>
    <xf borderId="36" fillId="4" fontId="6" numFmtId="0" xfId="0" applyAlignment="1" applyBorder="1" applyFont="1">
      <alignment horizontal="left" shrinkToFit="0" vertical="center" wrapText="0"/>
    </xf>
    <xf borderId="36" fillId="4" fontId="6" numFmtId="38" xfId="0" applyAlignment="1" applyBorder="1" applyFont="1" applyNumberFormat="1">
      <alignment horizontal="right" shrinkToFit="0" vertical="center" wrapText="0"/>
    </xf>
    <xf borderId="0" fillId="0" fontId="4" numFmtId="0" xfId="0" applyAlignment="1" applyFont="1">
      <alignment horizontal="left" shrinkToFit="0" vertical="center" wrapText="0"/>
    </xf>
    <xf borderId="1" fillId="7" fontId="25" numFmtId="164" xfId="0" applyAlignment="1" applyBorder="1" applyFont="1" applyNumberFormat="1">
      <alignment shrinkToFit="0" vertical="bottom" wrapText="0"/>
    </xf>
    <xf borderId="21" fillId="0" fontId="6" numFmtId="0" xfId="0" applyAlignment="1" applyBorder="1" applyFont="1">
      <alignment shrinkToFit="0" vertical="center" wrapText="0"/>
    </xf>
    <xf borderId="37" fillId="4" fontId="6" numFmtId="0" xfId="0" applyAlignment="1" applyBorder="1" applyFont="1">
      <alignment shrinkToFit="0" vertical="center" wrapText="0"/>
    </xf>
    <xf borderId="38" fillId="0" fontId="4" numFmtId="0" xfId="0" applyAlignment="1" applyBorder="1" applyFont="1">
      <alignment shrinkToFit="0" vertical="bottom" wrapText="0"/>
    </xf>
    <xf borderId="38" fillId="0" fontId="3" numFmtId="0" xfId="0" applyAlignment="1" applyBorder="1" applyFont="1">
      <alignment shrinkToFit="0" vertical="bottom" wrapText="0"/>
    </xf>
    <xf borderId="38" fillId="0" fontId="3" numFmtId="38" xfId="0" applyAlignment="1" applyBorder="1" applyFont="1" applyNumberFormat="1">
      <alignment shrinkToFit="0" vertical="bottom" wrapText="0"/>
    </xf>
    <xf borderId="0" fillId="0" fontId="3" numFmtId="38" xfId="0" applyAlignment="1" applyFont="1" applyNumberFormat="1">
      <alignment horizontal="left" shrinkToFit="0" vertical="center" wrapText="0"/>
    </xf>
    <xf borderId="39" fillId="0" fontId="6" numFmtId="0" xfId="0" applyAlignment="1" applyBorder="1" applyFont="1">
      <alignment shrinkToFit="0" vertical="center" wrapText="0"/>
    </xf>
    <xf borderId="38" fillId="0" fontId="4" numFmtId="0" xfId="0" applyAlignment="1" applyBorder="1" applyFont="1">
      <alignment horizontal="left" shrinkToFit="0" vertical="center" wrapText="0"/>
    </xf>
    <xf borderId="38" fillId="0" fontId="3" numFmtId="0" xfId="0" applyAlignment="1" applyBorder="1" applyFont="1">
      <alignment horizontal="left" shrinkToFit="0" vertical="center" wrapText="0"/>
    </xf>
    <xf borderId="38" fillId="0" fontId="3" numFmtId="38" xfId="0" applyAlignment="1" applyBorder="1" applyFont="1" applyNumberFormat="1">
      <alignment horizontal="left" shrinkToFit="0" vertical="center" wrapText="0"/>
    </xf>
    <xf borderId="40" fillId="0" fontId="6" numFmtId="0" xfId="0" applyAlignment="1" applyBorder="1" applyFont="1">
      <alignment shrinkToFit="0" vertical="center" wrapText="0"/>
    </xf>
    <xf borderId="38" fillId="0" fontId="4" numFmtId="0" xfId="0" applyAlignment="1" applyBorder="1" applyFont="1">
      <alignment shrinkToFit="0" vertical="center" wrapText="0"/>
    </xf>
    <xf borderId="38" fillId="0" fontId="6" numFmtId="0" xfId="0" applyAlignment="1" applyBorder="1" applyFont="1">
      <alignment horizontal="left" shrinkToFit="0" vertical="center" wrapText="0"/>
    </xf>
    <xf borderId="38" fillId="0" fontId="6" numFmtId="38" xfId="0" applyAlignment="1" applyBorder="1" applyFont="1" applyNumberFormat="1">
      <alignment horizontal="righ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g"/><Relationship Id="rId3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95250</xdr:colOff>
      <xdr:row>43</xdr:row>
      <xdr:rowOff>38100</xdr:rowOff>
    </xdr:from>
    <xdr:ext cx="3733800" cy="828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133350</xdr:colOff>
      <xdr:row>50</xdr:row>
      <xdr:rowOff>9525</xdr:rowOff>
    </xdr:from>
    <xdr:ext cx="581025" cy="276225"/>
    <xdr:pic>
      <xdr:nvPicPr>
        <xdr:cNvPr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600075</xdr:colOff>
      <xdr:row>304</xdr:row>
      <xdr:rowOff>133350</xdr:rowOff>
    </xdr:from>
    <xdr:ext cx="161925" cy="171450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581025</xdr:colOff>
      <xdr:row>59</xdr:row>
      <xdr:rowOff>0</xdr:rowOff>
    </xdr:from>
    <xdr:ext cx="161925" cy="31870650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571500</xdr:colOff>
      <xdr:row>56</xdr:row>
      <xdr:rowOff>152400</xdr:rowOff>
    </xdr:from>
    <xdr:ext cx="161925" cy="161925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600075</xdr:colOff>
      <xdr:row>262</xdr:row>
      <xdr:rowOff>152400</xdr:rowOff>
    </xdr:from>
    <xdr:ext cx="161925" cy="171450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590550</xdr:colOff>
      <xdr:row>264</xdr:row>
      <xdr:rowOff>152400</xdr:rowOff>
    </xdr:from>
    <xdr:ext cx="161925" cy="161925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600075</xdr:colOff>
      <xdr:row>266</xdr:row>
      <xdr:rowOff>152400</xdr:rowOff>
    </xdr:from>
    <xdr:ext cx="161925" cy="161925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571500</xdr:colOff>
      <xdr:row>54</xdr:row>
      <xdr:rowOff>142875</xdr:rowOff>
    </xdr:from>
    <xdr:ext cx="161925" cy="161925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600075</xdr:colOff>
      <xdr:row>268</xdr:row>
      <xdr:rowOff>152400</xdr:rowOff>
    </xdr:from>
    <xdr:ext cx="161925" cy="5353050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0</xdr:colOff>
      <xdr:row>53</xdr:row>
      <xdr:rowOff>0</xdr:rowOff>
    </xdr:from>
    <xdr:ext cx="161925" cy="161925"/>
    <xdr:pic>
      <xdr:nvPicPr>
        <xdr:cNvPr id="0" name="image3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laercio@sonatech.com.br" TargetMode="External"/><Relationship Id="rId2" Type="http://schemas.openxmlformats.org/officeDocument/2006/relationships/hyperlink" Target="mailto:anderson@sonatech.com.br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33399"/>
    <pageSetUpPr/>
  </sheetPr>
  <sheetViews>
    <sheetView showGridLines="0" workbookViewId="0"/>
  </sheetViews>
  <sheetFormatPr customHeight="1" defaultColWidth="14.43" defaultRowHeight="15.0"/>
  <cols>
    <col customWidth="1" hidden="1" min="1" max="1" width="4.0"/>
    <col customWidth="1" hidden="1" min="2" max="2" width="19.0"/>
    <col customWidth="1" hidden="1" min="3" max="4" width="12.0"/>
    <col customWidth="1" min="5" max="5" width="2.14"/>
    <col customWidth="1" min="6" max="6" width="26.14"/>
    <col customWidth="1" min="7" max="7" width="26.0"/>
    <col customWidth="1" min="8" max="9" width="12.0"/>
    <col customWidth="1" hidden="1" min="10" max="12" width="12.0"/>
    <col customWidth="1" hidden="1" min="13" max="15" width="8.0"/>
    <col customWidth="1" min="16" max="28" width="12.0"/>
  </cols>
  <sheetData>
    <row r="1" ht="12.0" hidden="1" customHeight="1">
      <c r="A1" s="4" t="s">
        <v>8</v>
      </c>
      <c r="B1" s="4" t="s">
        <v>11</v>
      </c>
      <c r="C1" s="4"/>
      <c r="D1" s="4"/>
      <c r="E1" s="4"/>
      <c r="F1" s="6"/>
      <c r="G1" s="4"/>
      <c r="H1" s="6"/>
      <c r="I1" s="6"/>
      <c r="J1" s="6"/>
      <c r="K1" s="6"/>
      <c r="L1" s="6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ht="12.0" hidden="1" customHeight="1">
      <c r="A2" s="4" t="s">
        <v>12</v>
      </c>
      <c r="B2" s="4" t="s">
        <v>13</v>
      </c>
      <c r="C2" s="4"/>
      <c r="D2" s="4"/>
      <c r="E2" s="4"/>
      <c r="F2" s="6"/>
      <c r="G2" s="4"/>
      <c r="H2" s="6"/>
      <c r="I2" s="6"/>
      <c r="J2" s="6"/>
      <c r="K2" s="6"/>
      <c r="L2" s="6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ht="12.0" hidden="1" customHeight="1">
      <c r="A3" s="4" t="s">
        <v>16</v>
      </c>
      <c r="B3" s="4" t="s">
        <v>17</v>
      </c>
      <c r="C3" s="4"/>
      <c r="D3" s="4"/>
      <c r="E3" s="4"/>
      <c r="F3" s="6"/>
      <c r="G3" s="4"/>
      <c r="H3" s="6"/>
      <c r="I3" s="6"/>
      <c r="J3" s="6"/>
      <c r="K3" s="6"/>
      <c r="L3" s="6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ht="12.0" hidden="1" customHeight="1">
      <c r="A4" s="4" t="s">
        <v>18</v>
      </c>
      <c r="B4" s="4" t="s">
        <v>19</v>
      </c>
      <c r="C4" s="4"/>
      <c r="D4" s="4"/>
      <c r="E4" s="4"/>
      <c r="F4" s="6"/>
      <c r="G4" s="4"/>
      <c r="H4" s="6"/>
      <c r="I4" s="6"/>
      <c r="J4" s="6"/>
      <c r="K4" s="6"/>
      <c r="L4" s="6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ht="12.0" hidden="1" customHeight="1">
      <c r="A5" s="4" t="s">
        <v>20</v>
      </c>
      <c r="B5" s="4" t="s">
        <v>21</v>
      </c>
      <c r="C5" s="4"/>
      <c r="D5" s="4"/>
      <c r="E5" s="4"/>
      <c r="F5" s="6"/>
      <c r="G5" s="4"/>
      <c r="H5" s="6"/>
      <c r="I5" s="6"/>
      <c r="J5" s="6"/>
      <c r="K5" s="6"/>
      <c r="L5" s="6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ht="12.0" hidden="1" customHeight="1">
      <c r="A6" s="4" t="s">
        <v>22</v>
      </c>
      <c r="B6" s="4" t="s">
        <v>24</v>
      </c>
      <c r="C6" s="4"/>
      <c r="D6" s="4"/>
      <c r="E6" s="4"/>
      <c r="F6" s="6"/>
      <c r="G6" s="4"/>
      <c r="H6" s="6"/>
      <c r="I6" s="6"/>
      <c r="J6" s="6"/>
      <c r="K6" s="6"/>
      <c r="L6" s="6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ht="12.0" hidden="1" customHeight="1">
      <c r="A7" s="4" t="s">
        <v>25</v>
      </c>
      <c r="B7" s="4" t="s">
        <v>26</v>
      </c>
      <c r="C7" s="4"/>
      <c r="D7" s="4"/>
      <c r="E7" s="4"/>
      <c r="F7" s="6"/>
      <c r="G7" s="4"/>
      <c r="H7" s="6"/>
      <c r="I7" s="6"/>
      <c r="J7" s="6"/>
      <c r="K7" s="6"/>
      <c r="L7" s="6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ht="12.0" hidden="1" customHeight="1">
      <c r="A8" s="4" t="s">
        <v>27</v>
      </c>
      <c r="B8" s="4" t="s">
        <v>28</v>
      </c>
      <c r="C8" s="4"/>
      <c r="D8" s="4"/>
      <c r="E8" s="4"/>
      <c r="F8" s="6"/>
      <c r="G8" s="4"/>
      <c r="H8" s="6"/>
      <c r="I8" s="6"/>
      <c r="J8" s="6"/>
      <c r="K8" s="6"/>
      <c r="L8" s="6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ht="12.0" hidden="1" customHeight="1">
      <c r="A9" s="4" t="s">
        <v>31</v>
      </c>
      <c r="B9" s="4" t="s">
        <v>32</v>
      </c>
      <c r="C9" s="4"/>
      <c r="D9" s="4"/>
      <c r="E9" s="4"/>
      <c r="F9" s="6"/>
      <c r="G9" s="4"/>
      <c r="H9" s="6"/>
      <c r="I9" s="6"/>
      <c r="J9" s="6"/>
      <c r="K9" s="6"/>
      <c r="L9" s="6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ht="12.0" hidden="1" customHeight="1">
      <c r="A10" s="4" t="s">
        <v>33</v>
      </c>
      <c r="B10" s="4" t="s">
        <v>34</v>
      </c>
      <c r="C10" s="4"/>
      <c r="D10" s="4"/>
      <c r="E10" s="4"/>
      <c r="F10" s="6"/>
      <c r="G10" s="4"/>
      <c r="H10" s="6"/>
      <c r="I10" s="6"/>
      <c r="J10" s="6"/>
      <c r="K10" s="6"/>
      <c r="L10" s="6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ht="12.0" hidden="1" customHeight="1">
      <c r="A11" s="4" t="s">
        <v>36</v>
      </c>
      <c r="B11" s="4" t="s">
        <v>37</v>
      </c>
      <c r="C11" s="4"/>
      <c r="D11" s="4"/>
      <c r="E11" s="4"/>
      <c r="F11" s="6"/>
      <c r="G11" s="4"/>
      <c r="H11" s="6"/>
      <c r="I11" s="6"/>
      <c r="J11" s="6"/>
      <c r="K11" s="6"/>
      <c r="L11" s="6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ht="12.0" hidden="1" customHeight="1">
      <c r="A12" s="4" t="s">
        <v>39</v>
      </c>
      <c r="B12" s="4" t="s">
        <v>40</v>
      </c>
      <c r="C12" s="4"/>
      <c r="D12" s="4"/>
      <c r="E12" s="4"/>
      <c r="F12" s="6"/>
      <c r="G12" s="4"/>
      <c r="H12" s="6"/>
      <c r="I12" s="6"/>
      <c r="J12" s="6"/>
      <c r="K12" s="6"/>
      <c r="L12" s="6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ht="12.0" hidden="1" customHeight="1">
      <c r="A13" s="4" t="s">
        <v>42</v>
      </c>
      <c r="B13" s="4" t="s">
        <v>43</v>
      </c>
      <c r="C13" s="4"/>
      <c r="D13" s="4"/>
      <c r="E13" s="4"/>
      <c r="F13" s="6"/>
      <c r="G13" s="4"/>
      <c r="H13" s="6"/>
      <c r="I13" s="6"/>
      <c r="J13" s="6"/>
      <c r="K13" s="6"/>
      <c r="L13" s="6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ht="12.0" hidden="1" customHeight="1">
      <c r="A14" s="4" t="s">
        <v>45</v>
      </c>
      <c r="B14" s="4" t="s">
        <v>46</v>
      </c>
      <c r="C14" s="4"/>
      <c r="D14" s="4"/>
      <c r="E14" s="4"/>
      <c r="F14" s="6"/>
      <c r="G14" s="4"/>
      <c r="H14" s="6"/>
      <c r="I14" s="6"/>
      <c r="J14" s="6"/>
      <c r="K14" s="6"/>
      <c r="L14" s="6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ht="12.0" hidden="1" customHeight="1">
      <c r="A15" s="4" t="s">
        <v>47</v>
      </c>
      <c r="B15" s="4" t="s">
        <v>48</v>
      </c>
      <c r="C15" s="4"/>
      <c r="D15" s="4"/>
      <c r="E15" s="4"/>
      <c r="F15" s="6"/>
      <c r="G15" s="4"/>
      <c r="H15" s="6"/>
      <c r="I15" s="6"/>
      <c r="J15" s="6"/>
      <c r="K15" s="6"/>
      <c r="L15" s="6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ht="12.0" hidden="1" customHeight="1">
      <c r="A16" s="4" t="s">
        <v>50</v>
      </c>
      <c r="B16" s="4" t="s">
        <v>51</v>
      </c>
      <c r="C16" s="4"/>
      <c r="D16" s="4"/>
      <c r="E16" s="4"/>
      <c r="F16" s="6"/>
      <c r="G16" s="4"/>
      <c r="H16" s="6"/>
      <c r="I16" s="6"/>
      <c r="J16" s="6"/>
      <c r="K16" s="6"/>
      <c r="L16" s="6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ht="12.0" hidden="1" customHeight="1">
      <c r="A17" s="4" t="s">
        <v>52</v>
      </c>
      <c r="B17" s="4" t="s">
        <v>53</v>
      </c>
      <c r="C17" s="4"/>
      <c r="D17" s="4"/>
      <c r="E17" s="4"/>
      <c r="F17" s="6"/>
      <c r="G17" s="4"/>
      <c r="H17" s="6"/>
      <c r="I17" s="6"/>
      <c r="J17" s="6"/>
      <c r="K17" s="6"/>
      <c r="L17" s="6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ht="12.0" hidden="1" customHeight="1">
      <c r="A18" s="4" t="s">
        <v>54</v>
      </c>
      <c r="B18" s="4" t="s">
        <v>55</v>
      </c>
      <c r="C18" s="4"/>
      <c r="D18" s="4"/>
      <c r="E18" s="4"/>
      <c r="F18" s="6"/>
      <c r="G18" s="4"/>
      <c r="H18" s="6"/>
      <c r="I18" s="6"/>
      <c r="J18" s="6"/>
      <c r="K18" s="6"/>
      <c r="L18" s="6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ht="12.0" hidden="1" customHeight="1">
      <c r="A19" s="4" t="s">
        <v>56</v>
      </c>
      <c r="B19" s="4" t="s">
        <v>57</v>
      </c>
      <c r="C19" s="4"/>
      <c r="D19" s="4"/>
      <c r="E19" s="4"/>
      <c r="F19" s="6"/>
      <c r="G19" s="4"/>
      <c r="H19" s="6"/>
      <c r="I19" s="6"/>
      <c r="J19" s="6"/>
      <c r="K19" s="6"/>
      <c r="L19" s="6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12.0" hidden="1" customHeight="1">
      <c r="A20" s="4" t="s">
        <v>59</v>
      </c>
      <c r="B20" s="4" t="s">
        <v>60</v>
      </c>
      <c r="C20" s="4"/>
      <c r="D20" s="4"/>
      <c r="E20" s="4"/>
      <c r="F20" s="6"/>
      <c r="G20" s="4"/>
      <c r="H20" s="6"/>
      <c r="I20" s="6"/>
      <c r="J20" s="6"/>
      <c r="K20" s="6"/>
      <c r="L20" s="6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ht="12.0" hidden="1" customHeight="1">
      <c r="A21" s="4" t="s">
        <v>61</v>
      </c>
      <c r="B21" s="4" t="s">
        <v>62</v>
      </c>
      <c r="C21" s="4"/>
      <c r="D21" s="4"/>
      <c r="E21" s="4"/>
      <c r="F21" s="6"/>
      <c r="G21" s="4"/>
      <c r="H21" s="6"/>
      <c r="I21" s="6"/>
      <c r="J21" s="6"/>
      <c r="K21" s="6"/>
      <c r="L21" s="6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ht="12.0" hidden="1" customHeight="1">
      <c r="A22" s="4" t="s">
        <v>65</v>
      </c>
      <c r="B22" s="4" t="s">
        <v>66</v>
      </c>
      <c r="C22" s="4"/>
      <c r="D22" s="4"/>
      <c r="E22" s="4"/>
      <c r="F22" s="6"/>
      <c r="G22" s="4"/>
      <c r="H22" s="6"/>
      <c r="I22" s="6"/>
      <c r="J22" s="6"/>
      <c r="K22" s="6"/>
      <c r="L22" s="6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ht="12.0" hidden="1" customHeight="1">
      <c r="A23" s="4" t="s">
        <v>69</v>
      </c>
      <c r="B23" s="4" t="s">
        <v>70</v>
      </c>
      <c r="C23" s="4"/>
      <c r="D23" s="4"/>
      <c r="E23" s="4"/>
      <c r="F23" s="6"/>
      <c r="G23" s="4"/>
      <c r="H23" s="6"/>
      <c r="I23" s="6"/>
      <c r="J23" s="6"/>
      <c r="K23" s="6"/>
      <c r="L23" s="6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ht="12.0" hidden="1" customHeight="1">
      <c r="A24" s="4" t="s">
        <v>71</v>
      </c>
      <c r="B24" s="4" t="s">
        <v>72</v>
      </c>
      <c r="C24" s="4"/>
      <c r="D24" s="4"/>
      <c r="E24" s="4"/>
      <c r="F24" s="6"/>
      <c r="G24" s="4"/>
      <c r="H24" s="6"/>
      <c r="I24" s="6"/>
      <c r="J24" s="6"/>
      <c r="K24" s="6"/>
      <c r="L24" s="6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ht="12.0" hidden="1" customHeight="1">
      <c r="A25" s="4" t="s">
        <v>73</v>
      </c>
      <c r="B25" s="4" t="s">
        <v>74</v>
      </c>
      <c r="C25" s="4"/>
      <c r="D25" s="4"/>
      <c r="E25" s="4"/>
      <c r="F25" s="6"/>
      <c r="G25" s="4"/>
      <c r="H25" s="6"/>
      <c r="I25" s="6"/>
      <c r="J25" s="6"/>
      <c r="K25" s="6"/>
      <c r="L25" s="6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ht="12.0" hidden="1" customHeight="1">
      <c r="A26" s="4" t="s">
        <v>76</v>
      </c>
      <c r="B26" s="4" t="s">
        <v>77</v>
      </c>
      <c r="C26" s="4"/>
      <c r="D26" s="4"/>
      <c r="E26" s="4"/>
      <c r="F26" s="6"/>
      <c r="G26" s="4"/>
      <c r="H26" s="6"/>
      <c r="I26" s="6"/>
      <c r="J26" s="6"/>
      <c r="K26" s="6"/>
      <c r="L26" s="6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ht="15.75" hidden="1" customHeight="1">
      <c r="A27" s="4" t="s">
        <v>78</v>
      </c>
      <c r="B27" s="4" t="s">
        <v>79</v>
      </c>
      <c r="C27" s="28"/>
      <c r="D27" s="28"/>
      <c r="E27" s="28"/>
      <c r="F27" s="29"/>
      <c r="G27" s="28"/>
      <c r="H27" s="29"/>
      <c r="I27" s="29"/>
      <c r="J27" s="29"/>
      <c r="K27" s="29"/>
      <c r="L27" s="29"/>
      <c r="M27" s="28"/>
      <c r="N27" s="28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ht="12.0" hidden="1" customHeight="1">
      <c r="A28" s="4" t="s">
        <v>82</v>
      </c>
      <c r="B28" s="4" t="s">
        <v>83</v>
      </c>
      <c r="C28" s="28"/>
      <c r="D28" s="28"/>
      <c r="E28" s="28"/>
      <c r="F28" s="29"/>
      <c r="G28" s="28"/>
      <c r="H28" s="29"/>
      <c r="I28" s="29"/>
      <c r="J28" s="29"/>
      <c r="K28" s="29"/>
      <c r="L28" s="29"/>
      <c r="M28" s="28"/>
      <c r="N28" s="28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ht="12.0" hidden="1" customHeight="1">
      <c r="A29" s="4"/>
      <c r="B29" s="4"/>
      <c r="C29" s="28"/>
      <c r="D29" s="28"/>
      <c r="E29" s="28"/>
      <c r="F29" s="28"/>
      <c r="G29" s="28"/>
      <c r="H29" s="28"/>
      <c r="I29" s="28"/>
      <c r="J29" s="29"/>
      <c r="K29" s="29"/>
      <c r="L29" s="29"/>
      <c r="M29" s="28"/>
      <c r="N29" s="28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.0" hidden="1" customHeight="1">
      <c r="A30" s="4"/>
      <c r="B30" s="4"/>
      <c r="C30" s="28"/>
      <c r="D30" s="28"/>
      <c r="E30" s="28"/>
      <c r="F30" s="28"/>
      <c r="G30" s="28"/>
      <c r="H30" s="28"/>
      <c r="I30" s="28"/>
      <c r="J30" s="29"/>
      <c r="K30" s="29"/>
      <c r="L30" s="29"/>
      <c r="M30" s="28"/>
      <c r="N30" s="28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.0" hidden="1" customHeight="1">
      <c r="A31" s="4"/>
      <c r="B31" s="4"/>
      <c r="C31" s="28"/>
      <c r="D31" s="28"/>
      <c r="E31" s="28"/>
      <c r="F31" s="28"/>
      <c r="G31" s="28"/>
      <c r="H31" s="28"/>
      <c r="I31" s="28"/>
      <c r="J31" s="29"/>
      <c r="K31" s="29"/>
      <c r="L31" s="29"/>
      <c r="M31" s="28"/>
      <c r="N31" s="28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ht="12.75" hidden="1" customHeight="1">
      <c r="A32" s="4"/>
      <c r="B32" s="4"/>
      <c r="C32" s="28"/>
      <c r="D32" s="28"/>
      <c r="E32" s="36"/>
      <c r="F32" s="37"/>
      <c r="G32" s="38"/>
      <c r="H32" s="37"/>
      <c r="I32" s="37"/>
      <c r="J32" s="37"/>
      <c r="K32" s="37"/>
      <c r="L32" s="39"/>
      <c r="M32" s="28"/>
      <c r="N32" s="28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ht="18.0" hidden="1" customHeight="1">
      <c r="A33" s="4"/>
      <c r="B33" s="4"/>
      <c r="C33" s="28"/>
      <c r="D33" s="28"/>
      <c r="E33" s="40"/>
      <c r="F33" s="41" t="s">
        <v>90</v>
      </c>
      <c r="G33" s="42"/>
      <c r="H33" s="42"/>
      <c r="I33" s="42"/>
      <c r="J33" s="43"/>
      <c r="K33" s="44"/>
      <c r="L33" s="45"/>
      <c r="M33" s="28"/>
      <c r="N33" s="28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ht="18.0" hidden="1" customHeight="1">
      <c r="A34" s="4"/>
      <c r="B34" s="4"/>
      <c r="C34" s="28"/>
      <c r="D34" s="28"/>
      <c r="E34" s="40"/>
      <c r="F34" s="46" t="s">
        <v>92</v>
      </c>
      <c r="G34" s="42"/>
      <c r="H34" s="42"/>
      <c r="I34" s="42"/>
      <c r="J34" s="42"/>
      <c r="K34" s="43"/>
      <c r="L34" s="45"/>
      <c r="M34" s="28"/>
      <c r="N34" s="28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ht="15.75" hidden="1" customHeight="1">
      <c r="A35" s="4"/>
      <c r="B35" s="4"/>
      <c r="C35" s="28"/>
      <c r="D35" s="28"/>
      <c r="E35" s="47"/>
      <c r="F35" s="48" t="s">
        <v>95</v>
      </c>
      <c r="G35" s="49"/>
      <c r="H35" s="49"/>
      <c r="I35" s="49"/>
      <c r="J35" s="49"/>
      <c r="K35" s="50"/>
      <c r="L35" s="51"/>
      <c r="M35" s="28"/>
      <c r="N35" s="28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ht="12.0" hidden="1" customHeight="1">
      <c r="A36" s="4"/>
      <c r="B36" s="4"/>
      <c r="C36" s="28"/>
      <c r="D36" s="28"/>
      <c r="E36" s="28"/>
      <c r="F36" s="29"/>
      <c r="G36" s="28"/>
      <c r="H36" s="29"/>
      <c r="I36" s="29"/>
      <c r="J36" s="29"/>
      <c r="K36" s="29"/>
      <c r="L36" s="29"/>
      <c r="M36" s="28"/>
      <c r="N36" s="28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ht="12.0" hidden="1" customHeight="1">
      <c r="A37" s="4"/>
      <c r="B37" s="4"/>
      <c r="C37" s="28"/>
      <c r="D37" s="28"/>
      <c r="E37" s="28"/>
      <c r="F37" s="29"/>
      <c r="G37" s="28"/>
      <c r="H37" s="29"/>
      <c r="I37" s="29"/>
      <c r="J37" s="29"/>
      <c r="K37" s="29"/>
      <c r="L37" s="29"/>
      <c r="M37" s="28"/>
      <c r="N37" s="28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ht="12.75" hidden="1" customHeight="1">
      <c r="A38" s="4"/>
      <c r="B38" s="4"/>
      <c r="C38" s="28"/>
      <c r="D38" s="28"/>
      <c r="E38" s="36"/>
      <c r="F38" s="37"/>
      <c r="G38" s="38"/>
      <c r="H38" s="37"/>
      <c r="I38" s="37"/>
      <c r="J38" s="37"/>
      <c r="K38" s="37"/>
      <c r="L38" s="39"/>
      <c r="M38" s="28"/>
      <c r="N38" s="28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ht="18.0" hidden="1" customHeight="1">
      <c r="A39" s="4"/>
      <c r="B39" s="4"/>
      <c r="C39" s="28"/>
      <c r="D39" s="28"/>
      <c r="E39" s="40"/>
      <c r="F39" s="41" t="s">
        <v>105</v>
      </c>
      <c r="G39" s="43"/>
      <c r="H39" s="52"/>
      <c r="I39" s="52"/>
      <c r="J39" s="52"/>
      <c r="K39" s="52"/>
      <c r="L39" s="45"/>
      <c r="M39" s="28"/>
      <c r="N39" s="28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ht="18.0" hidden="1" customHeight="1">
      <c r="A40" s="4"/>
      <c r="B40" s="4"/>
      <c r="C40" s="28"/>
      <c r="D40" s="28"/>
      <c r="E40" s="40"/>
      <c r="F40" s="53" t="s">
        <v>106</v>
      </c>
      <c r="G40" s="53" t="s">
        <v>107</v>
      </c>
      <c r="H40" s="41" t="s">
        <v>38</v>
      </c>
      <c r="I40" s="43"/>
      <c r="J40" s="41" t="s">
        <v>41</v>
      </c>
      <c r="K40" s="43"/>
      <c r="L40" s="45"/>
      <c r="M40" s="28"/>
      <c r="N40" s="28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ht="12.0" hidden="1" customHeight="1">
      <c r="A41" s="4"/>
      <c r="B41" s="4"/>
      <c r="C41" s="28"/>
      <c r="D41" s="28"/>
      <c r="E41" s="40"/>
      <c r="F41" s="54" t="s">
        <v>74</v>
      </c>
      <c r="G41" s="55" t="s">
        <v>111</v>
      </c>
      <c r="H41" s="56">
        <f>ABS(C99)/24</f>
        <v>1.133925</v>
      </c>
      <c r="I41" s="57" t="str">
        <f>IF(C99&lt;0,"S","N")</f>
        <v>S</v>
      </c>
      <c r="J41" s="56">
        <f>ABS(D99)/24</f>
        <v>2.0684625</v>
      </c>
      <c r="K41" s="57" t="str">
        <f>IF(D99&lt;0,"O","L")</f>
        <v>O</v>
      </c>
      <c r="L41" s="45"/>
      <c r="M41" s="28"/>
      <c r="N41" s="28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ht="12.0" hidden="1" customHeight="1">
      <c r="A42" s="4"/>
      <c r="B42" s="4"/>
      <c r="C42" s="28"/>
      <c r="D42" s="28"/>
      <c r="E42" s="40"/>
      <c r="F42" s="54" t="str">
        <f>IF(G41&lt;&gt;"","População","")</f>
        <v>População</v>
      </c>
      <c r="G42" s="58">
        <f>IF(F42&lt;&gt;"",D102,"")</f>
        <v>61196</v>
      </c>
      <c r="H42" s="52"/>
      <c r="I42" s="52"/>
      <c r="J42" s="52"/>
      <c r="K42" s="52"/>
      <c r="L42" s="45"/>
      <c r="M42" s="28"/>
      <c r="N42" s="28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ht="13.5" customHeight="1">
      <c r="A43" s="4"/>
      <c r="B43" s="4"/>
      <c r="C43" s="28"/>
      <c r="D43" s="28"/>
      <c r="E43" s="4"/>
      <c r="F43" s="59"/>
      <c r="G43" s="60"/>
      <c r="H43" s="6"/>
      <c r="I43" s="6"/>
      <c r="J43" s="6"/>
      <c r="K43" s="6"/>
      <c r="L43" s="6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ht="12.0" customHeight="1">
      <c r="A44" s="4"/>
      <c r="B44" s="4"/>
      <c r="C44" s="28"/>
      <c r="D44" s="28"/>
      <c r="E44" s="4"/>
      <c r="F44" s="59"/>
      <c r="G44" s="60"/>
      <c r="H44" s="6"/>
      <c r="I44" s="6"/>
      <c r="J44" s="6"/>
      <c r="K44" s="6"/>
      <c r="L44" s="6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ht="12.0" customHeight="1">
      <c r="A45" s="4"/>
      <c r="B45" s="4"/>
      <c r="C45" s="28"/>
      <c r="D45" s="28"/>
      <c r="E45" s="4"/>
      <c r="F45" s="59"/>
      <c r="G45" s="60"/>
      <c r="H45" s="6"/>
      <c r="I45" s="61" t="s">
        <v>119</v>
      </c>
      <c r="V45" s="4"/>
      <c r="W45" s="4"/>
      <c r="X45" s="4"/>
      <c r="Y45" s="4"/>
      <c r="Z45" s="4"/>
      <c r="AA45" s="4"/>
      <c r="AB45" s="4"/>
    </row>
    <row r="46" ht="12.0" customHeight="1">
      <c r="A46" s="4"/>
      <c r="B46" s="4"/>
      <c r="C46" s="28"/>
      <c r="D46" s="28"/>
      <c r="E46" s="4"/>
      <c r="F46" s="59"/>
      <c r="G46" s="60"/>
      <c r="H46" s="6"/>
      <c r="V46" s="4"/>
      <c r="W46" s="4"/>
      <c r="X46" s="4"/>
      <c r="Y46" s="4"/>
      <c r="Z46" s="4"/>
      <c r="AA46" s="4"/>
      <c r="AB46" s="4"/>
    </row>
    <row r="47" ht="12.0" customHeight="1">
      <c r="A47" s="4"/>
      <c r="B47" s="4"/>
      <c r="C47" s="28"/>
      <c r="D47" s="28"/>
      <c r="E47" s="4"/>
      <c r="F47" s="59"/>
      <c r="G47" s="60"/>
      <c r="H47" s="6"/>
      <c r="V47" s="4"/>
      <c r="W47" s="4"/>
      <c r="X47" s="4"/>
      <c r="Y47" s="4"/>
      <c r="Z47" s="4"/>
      <c r="AA47" s="4"/>
      <c r="AB47" s="4"/>
    </row>
    <row r="48" ht="12.0" customHeight="1">
      <c r="A48" s="4"/>
      <c r="B48" s="4"/>
      <c r="C48" s="28"/>
      <c r="D48" s="28"/>
      <c r="E48" s="4"/>
      <c r="F48" s="59"/>
      <c r="G48" s="60"/>
      <c r="H48" s="6"/>
      <c r="I48" s="6"/>
      <c r="J48" s="6"/>
      <c r="K48" s="6"/>
      <c r="L48" s="6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ht="12.0" customHeight="1">
      <c r="A49" s="4"/>
      <c r="B49" s="4"/>
      <c r="C49" s="28"/>
      <c r="D49" s="28"/>
      <c r="E49" s="4"/>
      <c r="F49" s="59"/>
      <c r="G49" s="60"/>
      <c r="H49" s="6"/>
      <c r="I49" s="6"/>
      <c r="J49" s="6"/>
      <c r="K49" s="6"/>
      <c r="L49" s="6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ht="12.0" customHeight="1">
      <c r="A50" s="4"/>
      <c r="B50" s="4"/>
      <c r="C50" s="28"/>
      <c r="D50" s="28"/>
      <c r="E50" s="4"/>
      <c r="F50" s="59"/>
      <c r="G50" s="60"/>
      <c r="H50" s="6"/>
      <c r="I50" s="6"/>
      <c r="J50" s="6"/>
      <c r="K50" s="6"/>
      <c r="L50" s="6"/>
      <c r="M50" s="4"/>
      <c r="N50" s="4"/>
      <c r="O50" s="4"/>
      <c r="P50" s="4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</row>
    <row r="51" ht="12.0" customHeight="1">
      <c r="A51" s="4"/>
      <c r="B51" s="4"/>
      <c r="C51" s="28"/>
      <c r="D51" s="28"/>
      <c r="E51" s="4"/>
      <c r="F51" s="59"/>
      <c r="G51" s="60"/>
      <c r="H51" s="6"/>
      <c r="I51" s="6"/>
      <c r="J51" s="6"/>
      <c r="K51" s="6"/>
      <c r="L51" s="6"/>
      <c r="M51" s="4"/>
      <c r="N51" s="4"/>
      <c r="O51" s="4"/>
      <c r="P51" s="63" t="s">
        <v>122</v>
      </c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</row>
    <row r="52" ht="12.0" customHeight="1">
      <c r="A52" s="4"/>
      <c r="B52" s="4"/>
      <c r="C52" s="28"/>
      <c r="D52" s="28"/>
      <c r="E52" s="4"/>
      <c r="F52" s="59"/>
      <c r="G52" s="60"/>
      <c r="H52" s="6"/>
      <c r="I52" s="6"/>
      <c r="J52" s="6"/>
      <c r="K52" s="6"/>
      <c r="L52" s="6"/>
      <c r="M52" s="4"/>
      <c r="N52" s="4"/>
      <c r="O52" s="4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</row>
    <row r="53" ht="12.0" customHeight="1">
      <c r="A53" s="4"/>
      <c r="B53" s="4"/>
      <c r="C53" s="4"/>
      <c r="D53" s="4"/>
      <c r="E53" s="4"/>
      <c r="F53" s="59"/>
      <c r="G53" s="60"/>
      <c r="H53" s="6"/>
      <c r="I53" s="6"/>
      <c r="J53" s="6"/>
      <c r="K53" s="6"/>
      <c r="L53" s="6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ht="12.75" customHeight="1">
      <c r="A54" s="4"/>
      <c r="B54" s="4"/>
      <c r="C54" s="4"/>
      <c r="D54" s="4"/>
      <c r="E54" s="4"/>
      <c r="F54" s="64" t="s">
        <v>125</v>
      </c>
      <c r="H54" s="6"/>
      <c r="I54" s="4" t="s">
        <v>126</v>
      </c>
      <c r="J54" s="6"/>
      <c r="K54" s="6"/>
      <c r="L54" s="6"/>
      <c r="M54" s="4" t="s">
        <v>127</v>
      </c>
      <c r="N54" s="4">
        <v>2.0</v>
      </c>
      <c r="O54" s="66">
        <f>O57*5%</f>
        <v>50</v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ht="12.75" customHeight="1">
      <c r="A55" s="4"/>
      <c r="B55" s="4"/>
      <c r="C55" s="4"/>
      <c r="D55" s="4"/>
      <c r="E55" s="4"/>
      <c r="F55" s="69"/>
      <c r="G55" s="69"/>
      <c r="H55" s="6"/>
      <c r="I55" s="4"/>
      <c r="J55" s="6"/>
      <c r="K55" s="6"/>
      <c r="L55" s="6"/>
      <c r="M55" s="4" t="s">
        <v>129</v>
      </c>
      <c r="N55" s="4"/>
      <c r="O55" s="66">
        <f>O57*10%</f>
        <v>100</v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ht="14.25" customHeight="1">
      <c r="A56" s="4"/>
      <c r="B56" s="4"/>
      <c r="C56" s="4"/>
      <c r="D56" s="4"/>
      <c r="E56" s="4"/>
      <c r="F56" s="64" t="s">
        <v>106</v>
      </c>
      <c r="G56" s="64" t="s">
        <v>107</v>
      </c>
      <c r="H56" s="80"/>
      <c r="I56" s="81" t="s">
        <v>138</v>
      </c>
      <c r="J56" s="80"/>
      <c r="K56" s="80"/>
      <c r="L56" s="6"/>
      <c r="M56" s="4"/>
      <c r="N56" s="4"/>
      <c r="O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ht="12.0" customHeight="1">
      <c r="A57" s="4"/>
      <c r="B57" s="4"/>
      <c r="C57" s="4"/>
      <c r="D57" s="4"/>
      <c r="E57" s="4"/>
      <c r="F57" s="82" t="s">
        <v>17</v>
      </c>
      <c r="G57" s="83"/>
      <c r="H57" s="84"/>
      <c r="I57" s="4"/>
      <c r="J57" s="84"/>
      <c r="K57" s="85"/>
      <c r="L57" s="6"/>
      <c r="M57" s="4" t="s">
        <v>139</v>
      </c>
      <c r="N57" s="4">
        <v>1.0</v>
      </c>
      <c r="O57" s="66">
        <v>1000.0</v>
      </c>
      <c r="P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ht="12.75" customHeight="1">
      <c r="A58" s="4"/>
      <c r="B58" s="4"/>
      <c r="C58" s="86">
        <f>ROUND(C106,0)</f>
        <v>0</v>
      </c>
      <c r="D58" s="4"/>
      <c r="E58" s="4"/>
      <c r="F58" s="59"/>
      <c r="G58" s="60"/>
      <c r="H58" s="84"/>
      <c r="I58" s="81" t="s">
        <v>141</v>
      </c>
      <c r="J58" s="84"/>
      <c r="K58" s="85"/>
      <c r="L58" s="6"/>
      <c r="M58" s="4" t="s">
        <v>142</v>
      </c>
      <c r="N58" s="4"/>
      <c r="O58" s="66">
        <v>1300.0</v>
      </c>
      <c r="P58" s="87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ht="15.0" customHeight="1">
      <c r="A59" s="4"/>
      <c r="B59" s="4"/>
      <c r="C59" s="88" t="str">
        <f>IF(ISERROR(INT(C58/C60)&amp;" h "&amp;(ROUND((((C58/C60)-INT(C58/C60))*60),0)&amp;" min")),"Não Encontrado !",INT(C58/C60)&amp;" h "&amp;(ROUND((((C58/C60)-INT(C58/C60))*60),0)&amp;" min"))</f>
        <v>0 h 0 min</v>
      </c>
      <c r="D59" s="4"/>
      <c r="E59" s="4"/>
      <c r="F59" s="64" t="s">
        <v>144</v>
      </c>
      <c r="G59" s="64" t="s">
        <v>145</v>
      </c>
      <c r="H59" s="6"/>
      <c r="I59" s="4"/>
      <c r="J59" s="6"/>
      <c r="K59" s="6"/>
      <c r="L59" s="6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ht="12.75" customHeight="1">
      <c r="A60" s="4"/>
      <c r="B60" s="4"/>
      <c r="C60" s="89">
        <v>60.0</v>
      </c>
      <c r="D60" s="4"/>
      <c r="E60" s="4"/>
      <c r="F60" s="6"/>
      <c r="G60" s="4"/>
      <c r="H60" s="6"/>
      <c r="I60" s="81" t="s">
        <v>146</v>
      </c>
      <c r="J60" s="6"/>
      <c r="K60" s="6"/>
      <c r="L60" s="6"/>
      <c r="M60" s="4"/>
      <c r="N60" s="4"/>
      <c r="O60" s="4">
        <v>2.0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ht="12.0" hidden="1" customHeight="1">
      <c r="A61" s="4"/>
      <c r="B61" s="4"/>
      <c r="C61" s="4"/>
      <c r="D61" s="4"/>
      <c r="E61" s="4"/>
      <c r="F61" s="6"/>
      <c r="G61" s="4"/>
      <c r="H61" s="6"/>
      <c r="I61" s="6"/>
      <c r="J61" s="6"/>
      <c r="K61" s="6"/>
      <c r="L61" s="6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ht="12.75" hidden="1" customHeight="1">
      <c r="A62" s="4"/>
      <c r="B62" s="4"/>
      <c r="C62" s="4"/>
      <c r="D62" s="4"/>
      <c r="E62" s="4"/>
      <c r="F62" s="90"/>
      <c r="G62" s="91"/>
      <c r="H62" s="92"/>
      <c r="I62" s="93"/>
      <c r="J62" s="6"/>
      <c r="K62" s="6"/>
      <c r="L62" s="6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ht="18.0" hidden="1" customHeight="1">
      <c r="A63" s="4"/>
      <c r="B63" s="4"/>
      <c r="C63" s="4"/>
      <c r="D63" s="4"/>
      <c r="E63" s="4"/>
      <c r="F63" s="94"/>
      <c r="G63" s="95" t="s">
        <v>147</v>
      </c>
      <c r="H63" s="95"/>
      <c r="I63" s="96"/>
      <c r="J63" s="6"/>
      <c r="K63" s="6"/>
      <c r="L63" s="6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ht="30.0" hidden="1" customHeight="1">
      <c r="A64" s="4"/>
      <c r="B64" s="4"/>
      <c r="C64" s="4"/>
      <c r="D64" s="4"/>
      <c r="E64" s="4"/>
      <c r="F64" s="94"/>
      <c r="G64" s="4"/>
      <c r="H64" s="97"/>
      <c r="I64" s="96"/>
      <c r="J64" s="6"/>
      <c r="K64" s="6"/>
      <c r="L64" s="6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ht="30.0" hidden="1" customHeight="1">
      <c r="A65" s="4"/>
      <c r="B65" s="4"/>
      <c r="C65" s="4"/>
      <c r="D65" s="4"/>
      <c r="E65" s="4"/>
      <c r="F65" s="94"/>
      <c r="G65" s="100" t="s">
        <v>150</v>
      </c>
      <c r="H65" s="97"/>
      <c r="I65" s="96"/>
      <c r="J65" s="6"/>
      <c r="K65" s="6"/>
      <c r="L65" s="6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ht="12.0" hidden="1" customHeight="1">
      <c r="A66" s="4"/>
      <c r="B66" s="4"/>
      <c r="C66" s="4"/>
      <c r="D66" s="4"/>
      <c r="E66" s="4"/>
      <c r="F66" s="94"/>
      <c r="G66" s="4"/>
      <c r="H66" s="4"/>
      <c r="I66" s="96"/>
      <c r="J66" s="6"/>
      <c r="K66" s="6"/>
      <c r="L66" s="6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ht="18.0" hidden="1" customHeight="1">
      <c r="A67" s="4"/>
      <c r="B67" s="4"/>
      <c r="C67" s="4"/>
      <c r="D67" s="4"/>
      <c r="E67" s="4"/>
      <c r="F67" s="94"/>
      <c r="G67" s="95" t="s">
        <v>151</v>
      </c>
      <c r="H67" s="95"/>
      <c r="I67" s="96"/>
      <c r="J67" s="6"/>
      <c r="K67" s="6"/>
      <c r="L67" s="6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ht="18.0" hidden="1" customHeight="1">
      <c r="A68" s="4"/>
      <c r="B68" s="4"/>
      <c r="C68" s="4"/>
      <c r="D68" s="4"/>
      <c r="E68" s="4"/>
      <c r="F68" s="94"/>
      <c r="G68" s="4"/>
      <c r="H68" s="95"/>
      <c r="I68" s="96"/>
      <c r="J68" s="6"/>
      <c r="K68" s="6"/>
      <c r="L68" s="6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ht="12.0" hidden="1" customHeight="1">
      <c r="A69" s="4"/>
      <c r="B69" s="4"/>
      <c r="C69" s="4"/>
      <c r="D69" s="4"/>
      <c r="E69" s="4"/>
      <c r="F69" s="94"/>
      <c r="G69" s="6"/>
      <c r="H69" s="103"/>
      <c r="I69" s="96"/>
      <c r="J69" s="6"/>
      <c r="K69" s="6"/>
      <c r="L69" s="6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ht="12.75" hidden="1" customHeight="1">
      <c r="A70" s="4"/>
      <c r="B70" s="4"/>
      <c r="C70" s="4"/>
      <c r="D70" s="4"/>
      <c r="E70" s="4"/>
      <c r="F70" s="104"/>
      <c r="G70" s="105"/>
      <c r="H70" s="106"/>
      <c r="I70" s="107"/>
      <c r="J70" s="6"/>
      <c r="K70" s="6"/>
      <c r="L70" s="6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ht="12.0" hidden="1" customHeight="1">
      <c r="A71" s="4"/>
      <c r="B71" s="4"/>
      <c r="C71" s="4"/>
      <c r="D71" s="4"/>
      <c r="E71" s="4"/>
      <c r="F71" s="6"/>
      <c r="G71" s="4"/>
      <c r="H71" s="6"/>
      <c r="I71" s="6"/>
      <c r="J71" s="6"/>
      <c r="K71" s="6"/>
      <c r="L71" s="6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ht="12.0" hidden="1" customHeight="1">
      <c r="A72" s="4"/>
      <c r="B72" s="4"/>
      <c r="C72" s="4"/>
      <c r="D72" s="4"/>
      <c r="E72" s="4"/>
      <c r="F72" s="6"/>
      <c r="G72" s="4"/>
      <c r="H72" s="6"/>
      <c r="I72" s="6"/>
      <c r="J72" s="6"/>
      <c r="K72" s="6"/>
      <c r="L72" s="6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ht="12.75" hidden="1" customHeight="1">
      <c r="A73" s="4"/>
      <c r="B73" s="4"/>
      <c r="C73" s="4"/>
      <c r="D73" s="4"/>
      <c r="E73" s="4"/>
      <c r="F73" s="6"/>
      <c r="G73" s="4"/>
      <c r="H73" s="6"/>
      <c r="I73" s="6"/>
      <c r="J73" s="6"/>
      <c r="K73" s="6"/>
      <c r="L73" s="6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ht="12.75" hidden="1" customHeight="1">
      <c r="A74" s="4"/>
      <c r="B74" s="4"/>
      <c r="C74" s="4"/>
      <c r="D74" s="4"/>
      <c r="E74" s="4"/>
      <c r="F74" s="6"/>
      <c r="G74" s="4"/>
      <c r="H74" s="6"/>
      <c r="I74" s="6"/>
      <c r="J74" s="6"/>
      <c r="K74" s="6"/>
      <c r="L74" s="6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ht="12.75" hidden="1" customHeight="1">
      <c r="A75" s="4"/>
      <c r="B75" s="4"/>
      <c r="C75" s="4"/>
      <c r="D75" s="4"/>
      <c r="E75" s="4"/>
      <c r="F75" s="6"/>
      <c r="G75" s="4"/>
      <c r="H75" s="6"/>
      <c r="I75" s="6"/>
      <c r="J75" s="6"/>
      <c r="K75" s="6"/>
      <c r="L75" s="6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ht="12.75" hidden="1" customHeight="1">
      <c r="A76" s="4"/>
      <c r="B76" s="4"/>
      <c r="C76" s="4"/>
      <c r="D76" s="4"/>
      <c r="E76" s="4"/>
      <c r="F76" s="6"/>
      <c r="G76" s="4"/>
      <c r="H76" s="6"/>
      <c r="I76" s="6"/>
      <c r="J76" s="6"/>
      <c r="K76" s="6"/>
      <c r="L76" s="6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ht="12.75" hidden="1" customHeight="1">
      <c r="A77" s="4"/>
      <c r="B77" s="4"/>
      <c r="C77" s="4"/>
      <c r="D77" s="4"/>
      <c r="E77" s="4"/>
      <c r="F77" s="6"/>
      <c r="G77" s="4"/>
      <c r="H77" s="6"/>
      <c r="I77" s="6"/>
      <c r="J77" s="6"/>
      <c r="K77" s="6"/>
      <c r="L77" s="6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ht="12.75" hidden="1" customHeight="1">
      <c r="A78" s="4"/>
      <c r="B78" s="4"/>
      <c r="C78" s="4"/>
      <c r="D78" s="4"/>
      <c r="E78" s="4"/>
      <c r="F78" s="6"/>
      <c r="G78" s="4"/>
      <c r="H78" s="6"/>
      <c r="I78" s="6"/>
      <c r="J78" s="6"/>
      <c r="K78" s="6"/>
      <c r="L78" s="6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ht="12.75" hidden="1" customHeight="1">
      <c r="A79" s="4"/>
      <c r="B79" s="4"/>
      <c r="C79" s="4"/>
      <c r="D79" s="4"/>
      <c r="E79" s="4"/>
      <c r="F79" s="6"/>
      <c r="G79" s="4"/>
      <c r="H79" s="6"/>
      <c r="I79" s="6"/>
      <c r="J79" s="6"/>
      <c r="K79" s="6"/>
      <c r="L79" s="6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ht="12.75" hidden="1" customHeight="1">
      <c r="A80" s="4"/>
      <c r="B80" s="4"/>
      <c r="C80" s="4"/>
      <c r="D80" s="4"/>
      <c r="E80" s="4"/>
      <c r="F80" s="6"/>
      <c r="G80" s="4"/>
      <c r="H80" s="6"/>
      <c r="I80" s="6"/>
      <c r="J80" s="6"/>
      <c r="K80" s="6"/>
      <c r="L80" s="6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ht="12.75" hidden="1" customHeight="1">
      <c r="A81" s="4"/>
      <c r="B81" s="4"/>
      <c r="C81" s="4"/>
      <c r="D81" s="4"/>
      <c r="E81" s="4"/>
      <c r="F81" s="6"/>
      <c r="G81" s="4"/>
      <c r="H81" s="6"/>
      <c r="I81" s="6"/>
      <c r="J81" s="6"/>
      <c r="K81" s="6"/>
      <c r="L81" s="6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ht="12.75" hidden="1" customHeight="1">
      <c r="A82" s="4"/>
      <c r="B82" s="4"/>
      <c r="C82" s="4"/>
      <c r="D82" s="4"/>
      <c r="E82" s="4"/>
      <c r="F82" s="6"/>
      <c r="G82" s="4"/>
      <c r="H82" s="6"/>
      <c r="I82" s="6"/>
      <c r="J82" s="6"/>
      <c r="K82" s="6"/>
      <c r="L82" s="6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ht="12.75" hidden="1" customHeight="1">
      <c r="A83" s="4"/>
      <c r="B83" s="4"/>
      <c r="C83" s="4"/>
      <c r="D83" s="4"/>
      <c r="E83" s="4"/>
      <c r="F83" s="6"/>
      <c r="G83" s="4"/>
      <c r="H83" s="6"/>
      <c r="I83" s="6"/>
      <c r="J83" s="6"/>
      <c r="K83" s="6"/>
      <c r="L83" s="6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ht="12.75" hidden="1" customHeight="1">
      <c r="A84" s="4"/>
      <c r="B84" s="4"/>
      <c r="C84" s="4"/>
      <c r="D84" s="4"/>
      <c r="E84" s="4"/>
      <c r="F84" s="6"/>
      <c r="G84" s="4"/>
      <c r="H84" s="6"/>
      <c r="I84" s="6"/>
      <c r="J84" s="6"/>
      <c r="K84" s="6"/>
      <c r="L84" s="6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ht="12.75" hidden="1" customHeight="1">
      <c r="A85" s="4"/>
      <c r="B85" s="4"/>
      <c r="C85" s="4"/>
      <c r="D85" s="4"/>
      <c r="E85" s="4"/>
      <c r="F85" s="6"/>
      <c r="G85" s="4"/>
      <c r="H85" s="6"/>
      <c r="I85" s="6"/>
      <c r="J85" s="6"/>
      <c r="K85" s="6"/>
      <c r="L85" s="6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ht="12.75" hidden="1" customHeight="1">
      <c r="A86" s="4"/>
      <c r="B86" s="4"/>
      <c r="C86" s="4"/>
      <c r="D86" s="4"/>
      <c r="E86" s="4"/>
      <c r="F86" s="6"/>
      <c r="G86" s="4"/>
      <c r="H86" s="6"/>
      <c r="I86" s="6"/>
      <c r="J86" s="6"/>
      <c r="K86" s="6"/>
      <c r="L86" s="6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ht="12.75" hidden="1" customHeight="1">
      <c r="A87" s="4"/>
      <c r="B87" s="4"/>
      <c r="C87" s="4"/>
      <c r="D87" s="4"/>
      <c r="E87" s="4"/>
      <c r="F87" s="6"/>
      <c r="G87" s="4"/>
      <c r="H87" s="6"/>
      <c r="I87" s="6"/>
      <c r="J87" s="6"/>
      <c r="K87" s="6"/>
      <c r="L87" s="6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ht="12.75" hidden="1" customHeight="1">
      <c r="A88" s="4"/>
      <c r="B88" s="4"/>
      <c r="C88" s="4"/>
      <c r="D88" s="4"/>
      <c r="E88" s="4"/>
      <c r="F88" s="6"/>
      <c r="G88" s="4"/>
      <c r="H88" s="6"/>
      <c r="I88" s="6"/>
      <c r="J88" s="6"/>
      <c r="K88" s="6"/>
      <c r="L88" s="6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ht="12.75" hidden="1" customHeight="1">
      <c r="A89" s="4"/>
      <c r="B89" s="4"/>
      <c r="C89" s="4"/>
      <c r="D89" s="4"/>
      <c r="E89" s="4"/>
      <c r="F89" s="6"/>
      <c r="G89" s="4"/>
      <c r="H89" s="6"/>
      <c r="I89" s="6"/>
      <c r="J89" s="6"/>
      <c r="K89" s="6"/>
      <c r="L89" s="6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ht="12.75" hidden="1" customHeight="1">
      <c r="A90" s="4"/>
      <c r="B90" s="4"/>
      <c r="C90" s="4"/>
      <c r="D90" s="4"/>
      <c r="E90" s="4"/>
      <c r="F90" s="6"/>
      <c r="G90" s="4"/>
      <c r="H90" s="6"/>
      <c r="I90" s="6"/>
      <c r="J90" s="6"/>
      <c r="K90" s="6"/>
      <c r="L90" s="6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ht="12.0" hidden="1" customHeight="1">
      <c r="A91" s="4"/>
      <c r="B91" s="4"/>
      <c r="C91" s="4"/>
      <c r="D91" s="4"/>
      <c r="E91" s="4"/>
      <c r="F91" s="6"/>
      <c r="G91" s="4"/>
      <c r="H91" s="6"/>
      <c r="I91" s="6"/>
      <c r="J91" s="6"/>
      <c r="K91" s="6"/>
      <c r="L91" s="6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ht="12.0" hidden="1" customHeight="1">
      <c r="A92" s="4"/>
      <c r="B92" s="4"/>
      <c r="C92" s="4"/>
      <c r="D92" s="4"/>
      <c r="E92" s="4"/>
      <c r="F92" s="6"/>
      <c r="G92" s="4"/>
      <c r="H92" s="6"/>
      <c r="I92" s="6"/>
      <c r="J92" s="6"/>
      <c r="K92" s="6"/>
      <c r="L92" s="6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ht="12.0" hidden="1" customHeight="1">
      <c r="A93" s="4"/>
      <c r="B93" s="4"/>
      <c r="C93" s="4"/>
      <c r="D93" s="4"/>
      <c r="E93" s="4"/>
      <c r="F93" s="6"/>
      <c r="G93" s="4"/>
      <c r="H93" s="6"/>
      <c r="I93" s="6"/>
      <c r="J93" s="6"/>
      <c r="K93" s="6"/>
      <c r="L93" s="6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ht="12.0" hidden="1" customHeight="1">
      <c r="A94" s="4"/>
      <c r="B94" s="4"/>
      <c r="C94" s="4"/>
      <c r="D94" s="4"/>
      <c r="E94" s="4"/>
      <c r="F94" s="6"/>
      <c r="G94" s="4"/>
      <c r="H94" s="6"/>
      <c r="I94" s="6"/>
      <c r="J94" s="6"/>
      <c r="K94" s="6"/>
      <c r="L94" s="6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ht="12.0" hidden="1" customHeight="1">
      <c r="A95" s="4"/>
      <c r="B95" s="4"/>
      <c r="C95" s="4"/>
      <c r="D95" s="4"/>
      <c r="E95" s="4"/>
      <c r="F95" s="6"/>
      <c r="G95" s="4"/>
      <c r="H95" s="6"/>
      <c r="I95" s="6"/>
      <c r="J95" s="6"/>
      <c r="K95" s="6"/>
      <c r="L95" s="6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ht="12.0" hidden="1" customHeight="1">
      <c r="A96" s="4"/>
      <c r="B96" s="4"/>
      <c r="C96" s="4"/>
      <c r="D96" s="4"/>
      <c r="E96" s="4"/>
      <c r="F96" s="6"/>
      <c r="G96" s="4"/>
      <c r="H96" s="6"/>
      <c r="I96" s="6"/>
      <c r="J96" s="6"/>
      <c r="K96" s="6"/>
      <c r="L96" s="6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ht="12.0" hidden="1" customHeight="1">
      <c r="A97" s="4"/>
      <c r="B97" s="4"/>
      <c r="C97" s="4"/>
      <c r="D97" s="4"/>
      <c r="E97" s="4"/>
      <c r="F97" s="6"/>
      <c r="G97" s="4"/>
      <c r="H97" s="6"/>
      <c r="I97" s="6"/>
      <c r="J97" s="6"/>
      <c r="K97" s="6"/>
      <c r="L97" s="6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ht="12.75" hidden="1" customHeight="1">
      <c r="A98" s="4"/>
      <c r="B98" s="4"/>
      <c r="C98" s="108" t="s">
        <v>153</v>
      </c>
      <c r="D98" s="109" t="s">
        <v>154</v>
      </c>
      <c r="E98" s="4"/>
      <c r="F98" s="6"/>
      <c r="G98" s="4"/>
      <c r="H98" s="6"/>
      <c r="I98" s="6"/>
      <c r="J98" s="6"/>
      <c r="K98" s="6"/>
      <c r="L98" s="6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ht="12.0" hidden="1" customHeight="1">
      <c r="A99" s="4"/>
      <c r="B99" s="4"/>
      <c r="C99" s="110">
        <f t="shared" ref="C99:D99" si="1">IF(ISERROR(C109),0,C109)</f>
        <v>-27.2142</v>
      </c>
      <c r="D99" s="111">
        <f t="shared" si="1"/>
        <v>-49.6431</v>
      </c>
      <c r="E99" s="4"/>
      <c r="F99" s="6"/>
      <c r="G99" s="4"/>
      <c r="H99" s="6"/>
      <c r="I99" s="6"/>
      <c r="J99" s="6"/>
      <c r="K99" s="6"/>
      <c r="L99" s="6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ht="12.0" hidden="1" customHeight="1">
      <c r="A100" s="4"/>
      <c r="B100" s="4"/>
      <c r="C100" s="110">
        <f t="shared" ref="C100:D100" si="2">IF(ISERROR(C110),0,C110)</f>
        <v>0</v>
      </c>
      <c r="D100" s="111">
        <f t="shared" si="2"/>
        <v>0</v>
      </c>
      <c r="E100" s="4"/>
      <c r="F100" s="6"/>
      <c r="G100" s="4"/>
      <c r="H100" s="6"/>
      <c r="I100" s="6"/>
      <c r="J100" s="6"/>
      <c r="K100" s="6"/>
      <c r="L100" s="6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ht="12.0" hidden="1" customHeight="1">
      <c r="A101" s="4"/>
      <c r="B101" s="4"/>
      <c r="C101" s="112" t="s">
        <v>155</v>
      </c>
      <c r="D101" s="113"/>
      <c r="E101" s="4"/>
      <c r="F101" s="6"/>
      <c r="G101" s="4"/>
      <c r="H101" s="6"/>
      <c r="I101" s="6"/>
      <c r="J101" s="6"/>
      <c r="K101" s="6"/>
      <c r="L101" s="6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ht="12.0" hidden="1" customHeight="1">
      <c r="A102" s="4"/>
      <c r="B102" s="4"/>
      <c r="C102" s="114">
        <f t="shared" ref="C102:D102" si="3">IF(ISERROR(C112),0,C112)</f>
        <v>0</v>
      </c>
      <c r="D102" s="115">
        <f t="shared" si="3"/>
        <v>61196</v>
      </c>
      <c r="E102" s="4"/>
      <c r="F102" s="6"/>
      <c r="G102" s="4"/>
      <c r="H102" s="6"/>
      <c r="I102" s="6"/>
      <c r="J102" s="6"/>
      <c r="K102" s="6"/>
      <c r="L102" s="6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ht="12.0" hidden="1" customHeight="1">
      <c r="A103" s="4"/>
      <c r="B103" s="4"/>
      <c r="C103" s="114">
        <f t="shared" ref="C103:D103" si="4">IF(ISERROR(C113),0,C113)</f>
        <v>0</v>
      </c>
      <c r="D103" s="113">
        <f t="shared" si="4"/>
        <v>0</v>
      </c>
      <c r="E103" s="4"/>
      <c r="F103" s="6"/>
      <c r="G103" s="4"/>
      <c r="H103" s="6"/>
      <c r="I103" s="6"/>
      <c r="J103" s="6"/>
      <c r="K103" s="6"/>
      <c r="L103" s="6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ht="12.0" hidden="1" customHeight="1">
      <c r="A104" s="4"/>
      <c r="B104" s="4"/>
      <c r="C104" s="114">
        <f t="shared" ref="C104:D104" si="5">IF(ISERROR(C114),0,C114)</f>
        <v>0</v>
      </c>
      <c r="D104" s="113" t="str">
        <f t="shared" si="5"/>
        <v/>
      </c>
      <c r="E104" s="4"/>
      <c r="F104" s="6"/>
      <c r="G104" s="4"/>
      <c r="H104" s="6"/>
      <c r="I104" s="6"/>
      <c r="J104" s="6"/>
      <c r="K104" s="6"/>
      <c r="L104" s="6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ht="12.0" hidden="1" customHeight="1">
      <c r="A105" s="4"/>
      <c r="B105" s="4"/>
      <c r="C105" s="114">
        <f t="shared" ref="C105:D105" si="6">IF(ISERROR(C115),0,C115)</f>
        <v>0</v>
      </c>
      <c r="D105" s="113">
        <f t="shared" si="6"/>
        <v>0</v>
      </c>
      <c r="E105" s="4"/>
      <c r="F105" s="6"/>
      <c r="G105" s="4"/>
      <c r="H105" s="6"/>
      <c r="I105" s="6"/>
      <c r="J105" s="6"/>
      <c r="K105" s="6"/>
      <c r="L105" s="6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ht="12.75" hidden="1" customHeight="1">
      <c r="A106" s="4"/>
      <c r="B106" s="4"/>
      <c r="C106" s="116">
        <f t="shared" ref="C106:D106" si="7">IF(ISERROR(C116),0,C116)</f>
        <v>0</v>
      </c>
      <c r="D106" s="117">
        <f t="shared" si="7"/>
        <v>0</v>
      </c>
      <c r="E106" s="4"/>
      <c r="F106" s="6"/>
      <c r="G106" s="4"/>
      <c r="H106" s="6"/>
      <c r="I106" s="6"/>
      <c r="J106" s="6"/>
      <c r="K106" s="6"/>
      <c r="L106" s="6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ht="12.0" hidden="1" customHeight="1">
      <c r="A107" s="4"/>
      <c r="B107" s="4"/>
      <c r="C107" s="4"/>
      <c r="D107" s="4"/>
      <c r="E107" s="4"/>
      <c r="F107" s="6"/>
      <c r="G107" s="4"/>
      <c r="H107" s="6"/>
      <c r="I107" s="6"/>
      <c r="J107" s="6"/>
      <c r="K107" s="6"/>
      <c r="L107" s="6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ht="12.75" hidden="1" customHeight="1">
      <c r="A108" s="4"/>
      <c r="B108" s="4"/>
      <c r="C108" s="108" t="s">
        <v>153</v>
      </c>
      <c r="D108" s="109" t="s">
        <v>154</v>
      </c>
      <c r="E108" s="4"/>
      <c r="F108" s="6"/>
      <c r="G108" s="4"/>
      <c r="H108" s="6"/>
      <c r="I108" s="6"/>
      <c r="J108" s="6"/>
      <c r="K108" s="6"/>
      <c r="L108" s="6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ht="12.0" hidden="1" customHeight="1">
      <c r="A109" s="4"/>
      <c r="B109" s="4"/>
      <c r="C109" s="110">
        <f t="array" ref="C109">INDEX(INDIRECT("'"&amp;'Simulação'!$F$41&amp;"'!B:K"),MATCH(G41,INDIRECT("'"&amp;'Simulação'!$F$41&amp;"'!B:B"),0),9)</f>
        <v>-27.2142</v>
      </c>
      <c r="D109" s="111">
        <f t="array" ref="D109">INDEX(INDIRECT("'"&amp;'Simulação'!$F$41&amp;"'!B:K"),MATCH(G41,INDIRECT("'"&amp;'Simulação'!$F$41&amp;"'!B:B"),0),10)</f>
        <v>-49.6431</v>
      </c>
      <c r="E109" s="4"/>
      <c r="F109" s="6"/>
      <c r="G109" s="4"/>
      <c r="H109" s="6"/>
      <c r="I109" s="6"/>
      <c r="J109" s="6"/>
      <c r="K109" s="6"/>
      <c r="L109" s="6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ht="12.0" hidden="1" customHeight="1">
      <c r="A110" s="4"/>
      <c r="B110" s="4"/>
      <c r="C110" s="110" t="str">
        <f t="array" ref="C110">INDEX(INDIRECT("'"&amp;'Simulação'!$F$57&amp;"'!B:K"),MATCH(G57,INDIRECT("'"&amp;'Simulação'!$F$57&amp;"'!B:B"),0),9)</f>
        <v>#N/A</v>
      </c>
      <c r="D110" s="111" t="str">
        <f t="array" ref="D110">INDEX(INDIRECT("'"&amp;'Simulação'!$F$57&amp;"'!B:K"),MATCH(G57,INDIRECT("'"&amp;'Simulação'!$F$57&amp;"'!B:B"),0),10)</f>
        <v>#N/A</v>
      </c>
      <c r="E110" s="4"/>
      <c r="F110" s="6"/>
      <c r="G110" s="4"/>
      <c r="H110" s="6"/>
      <c r="I110" s="6"/>
      <c r="J110" s="6"/>
      <c r="K110" s="6"/>
      <c r="L110" s="6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ht="12.0" hidden="1" customHeight="1">
      <c r="A111" s="4"/>
      <c r="B111" s="4"/>
      <c r="C111" s="112" t="s">
        <v>155</v>
      </c>
      <c r="D111" s="113" t="s">
        <v>156</v>
      </c>
      <c r="E111" s="4"/>
      <c r="F111" s="6"/>
      <c r="G111" s="4"/>
      <c r="H111" s="6"/>
      <c r="I111" s="6"/>
      <c r="J111" s="6"/>
      <c r="K111" s="6"/>
      <c r="L111" s="6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ht="12.0" hidden="1" customHeight="1">
      <c r="A112" s="4"/>
      <c r="B112" s="4"/>
      <c r="C112" s="114" t="str">
        <f>SIN(RADIANS(C109))*SIN(RADIANS(C110))+COS(RADIANS(C109))*COS(RADIANS(C110))*COS(RADIANS(D110)-RADIANS(D109))</f>
        <v>#N/A</v>
      </c>
      <c r="D112" s="115">
        <f t="array" ref="D112">INDEX(INDIRECT("'"&amp;'Simulação'!$F$41&amp;"'!B:K"),MATCH(G41,INDIRECT("'"&amp;'Simulação'!$F$41&amp;"'!B:B"),0),7)</f>
        <v>61196</v>
      </c>
      <c r="E112" s="4"/>
      <c r="F112" s="6"/>
      <c r="G112" s="4"/>
      <c r="H112" s="6"/>
      <c r="I112" s="6"/>
      <c r="J112" s="6"/>
      <c r="K112" s="6"/>
      <c r="L112" s="6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ht="12.0" hidden="1" customHeight="1">
      <c r="A113" s="4"/>
      <c r="B113" s="4"/>
      <c r="C113" s="114" t="str">
        <f>ACOS(C112)</f>
        <v>#N/A</v>
      </c>
      <c r="D113" s="113" t="str">
        <f t="array" ref="D113">INDEX(INDIRECT("'"&amp;'Simulação'!$F$57&amp;"'!B:K"),MATCH(G57,INDIRECT("'"&amp;'Simulação'!$F$57&amp;"'!B:B"),0),7)</f>
        <v>#N/A</v>
      </c>
      <c r="E113" s="4"/>
      <c r="F113" s="6"/>
      <c r="G113" s="4"/>
      <c r="H113" s="6"/>
      <c r="I113" s="6"/>
      <c r="J113" s="6"/>
      <c r="K113" s="6"/>
      <c r="L113" s="6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ht="12.0" hidden="1" customHeight="1">
      <c r="A114" s="4"/>
      <c r="B114" s="4"/>
      <c r="C114" s="114" t="str">
        <f>C113*180/PI()</f>
        <v>#N/A</v>
      </c>
      <c r="D114" s="113"/>
      <c r="E114" s="4"/>
      <c r="F114" s="6"/>
      <c r="G114" s="4"/>
      <c r="H114" s="6"/>
      <c r="I114" s="6"/>
      <c r="J114" s="6"/>
      <c r="K114" s="6"/>
      <c r="L114" s="6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ht="12.0" hidden="1" customHeight="1">
      <c r="A115" s="4"/>
      <c r="B115" s="4"/>
      <c r="C115" s="114" t="str">
        <f>C114*40030/360</f>
        <v>#N/A</v>
      </c>
      <c r="D115" s="113" t="str">
        <f>C116/60</f>
        <v>#N/A</v>
      </c>
      <c r="E115" s="4"/>
      <c r="F115" s="6"/>
      <c r="G115" s="4"/>
      <c r="H115" s="6"/>
      <c r="I115" s="6"/>
      <c r="J115" s="6"/>
      <c r="K115" s="6"/>
      <c r="L115" s="6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ht="12.75" hidden="1" customHeight="1">
      <c r="A116" s="4"/>
      <c r="B116" s="4"/>
      <c r="C116" s="116" t="str">
        <f>C115*1.21</f>
        <v>#N/A</v>
      </c>
      <c r="D116" s="117" t="str">
        <f>D115*60</f>
        <v>#N/A</v>
      </c>
      <c r="E116" s="4"/>
      <c r="F116" s="6"/>
      <c r="G116" s="4"/>
      <c r="H116" s="6"/>
      <c r="I116" s="6"/>
      <c r="J116" s="6"/>
      <c r="K116" s="6"/>
      <c r="L116" s="6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ht="12.0" hidden="1" customHeight="1">
      <c r="A117" s="4"/>
      <c r="B117" s="4"/>
      <c r="C117" s="4"/>
      <c r="D117" s="4"/>
      <c r="E117" s="4"/>
      <c r="F117" s="6"/>
      <c r="G117" s="4"/>
      <c r="H117" s="6"/>
      <c r="I117" s="6"/>
      <c r="J117" s="6"/>
      <c r="K117" s="6"/>
      <c r="L117" s="6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ht="12.0" hidden="1" customHeight="1">
      <c r="A118" s="4"/>
      <c r="B118" s="4"/>
      <c r="C118" s="4"/>
      <c r="D118" s="4"/>
      <c r="E118" s="4"/>
      <c r="F118" s="6"/>
      <c r="G118" s="4"/>
      <c r="H118" s="6"/>
      <c r="I118" s="6"/>
      <c r="J118" s="6"/>
      <c r="K118" s="6"/>
      <c r="L118" s="6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ht="12.0" hidden="1" customHeight="1">
      <c r="A119" s="4"/>
      <c r="B119" s="4"/>
      <c r="C119" s="4"/>
      <c r="D119" s="4"/>
      <c r="E119" s="4"/>
      <c r="F119" s="6"/>
      <c r="G119" s="4"/>
      <c r="H119" s="6"/>
      <c r="I119" s="6"/>
      <c r="J119" s="6"/>
      <c r="K119" s="6"/>
      <c r="L119" s="6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ht="12.0" hidden="1" customHeight="1">
      <c r="A120" s="4"/>
      <c r="B120" s="4"/>
      <c r="C120" s="4"/>
      <c r="D120" s="4"/>
      <c r="E120" s="4"/>
      <c r="F120" s="6"/>
      <c r="G120" s="4"/>
      <c r="H120" s="6"/>
      <c r="I120" s="6"/>
      <c r="J120" s="6"/>
      <c r="K120" s="6"/>
      <c r="L120" s="6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ht="12.0" hidden="1" customHeight="1">
      <c r="A121" s="4"/>
      <c r="B121" s="4"/>
      <c r="C121" s="4"/>
      <c r="D121" s="4"/>
      <c r="E121" s="4"/>
      <c r="F121" s="6"/>
      <c r="G121" s="4"/>
      <c r="H121" s="6"/>
      <c r="I121" s="6"/>
      <c r="J121" s="6"/>
      <c r="K121" s="6"/>
      <c r="L121" s="6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ht="12.0" hidden="1" customHeight="1">
      <c r="A122" s="4"/>
      <c r="B122" s="4"/>
      <c r="C122" s="4"/>
      <c r="D122" s="4"/>
      <c r="E122" s="4"/>
      <c r="F122" s="6"/>
      <c r="G122" s="4"/>
      <c r="H122" s="6"/>
      <c r="I122" s="6"/>
      <c r="J122" s="6"/>
      <c r="K122" s="6"/>
      <c r="L122" s="6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ht="12.0" hidden="1" customHeight="1">
      <c r="A123" s="4"/>
      <c r="B123" s="4"/>
      <c r="C123" s="4"/>
      <c r="D123" s="4"/>
      <c r="E123" s="4"/>
      <c r="F123" s="6"/>
      <c r="G123" s="4"/>
      <c r="H123" s="6"/>
      <c r="I123" s="6"/>
      <c r="J123" s="6"/>
      <c r="K123" s="6"/>
      <c r="L123" s="6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ht="12.0" hidden="1" customHeight="1">
      <c r="A124" s="4"/>
      <c r="B124" s="4"/>
      <c r="C124" s="4"/>
      <c r="D124" s="4"/>
      <c r="E124" s="4"/>
      <c r="F124" s="6"/>
      <c r="G124" s="4"/>
      <c r="H124" s="6"/>
      <c r="I124" s="6"/>
      <c r="J124" s="6"/>
      <c r="K124" s="6"/>
      <c r="L124" s="6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ht="12.0" hidden="1" customHeight="1">
      <c r="A125" s="4"/>
      <c r="B125" s="4"/>
      <c r="C125" s="4"/>
      <c r="D125" s="4"/>
      <c r="E125" s="4"/>
      <c r="F125" s="6"/>
      <c r="G125" s="4"/>
      <c r="H125" s="6"/>
      <c r="I125" s="6"/>
      <c r="J125" s="6"/>
      <c r="K125" s="6"/>
      <c r="L125" s="6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ht="12.0" hidden="1" customHeight="1">
      <c r="A126" s="4"/>
      <c r="B126" s="4"/>
      <c r="C126" s="4"/>
      <c r="D126" s="4"/>
      <c r="E126" s="4"/>
      <c r="F126" s="6"/>
      <c r="G126" s="4"/>
      <c r="H126" s="6"/>
      <c r="I126" s="6"/>
      <c r="J126" s="6"/>
      <c r="K126" s="6"/>
      <c r="L126" s="6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ht="12.0" hidden="1" customHeight="1">
      <c r="A127" s="4"/>
      <c r="B127" s="4"/>
      <c r="C127" s="4"/>
      <c r="D127" s="4"/>
      <c r="E127" s="4"/>
      <c r="F127" s="6"/>
      <c r="G127" s="4"/>
      <c r="H127" s="6"/>
      <c r="I127" s="6"/>
      <c r="J127" s="6"/>
      <c r="K127" s="6"/>
      <c r="L127" s="6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ht="12.0" hidden="1" customHeight="1">
      <c r="A128" s="4"/>
      <c r="B128" s="4"/>
      <c r="C128" s="4"/>
      <c r="D128" s="4"/>
      <c r="E128" s="4"/>
      <c r="F128" s="6"/>
      <c r="G128" s="4"/>
      <c r="H128" s="6"/>
      <c r="I128" s="6"/>
      <c r="J128" s="6"/>
      <c r="K128" s="6"/>
      <c r="L128" s="6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ht="12.0" hidden="1" customHeight="1">
      <c r="A129" s="4"/>
      <c r="B129" s="4"/>
      <c r="C129" s="4"/>
      <c r="D129" s="4"/>
      <c r="E129" s="4"/>
      <c r="F129" s="6"/>
      <c r="G129" s="4"/>
      <c r="H129" s="6"/>
      <c r="I129" s="6"/>
      <c r="J129" s="6"/>
      <c r="K129" s="6"/>
      <c r="L129" s="6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ht="12.0" hidden="1" customHeight="1">
      <c r="A130" s="4"/>
      <c r="B130" s="4"/>
      <c r="C130" s="4"/>
      <c r="D130" s="4"/>
      <c r="E130" s="4"/>
      <c r="F130" s="6"/>
      <c r="G130" s="4"/>
      <c r="H130" s="6"/>
      <c r="I130" s="6"/>
      <c r="J130" s="6"/>
      <c r="K130" s="6"/>
      <c r="L130" s="6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ht="12.0" hidden="1" customHeight="1">
      <c r="A131" s="4"/>
      <c r="B131" s="4"/>
      <c r="C131" s="4"/>
      <c r="D131" s="4"/>
      <c r="E131" s="4"/>
      <c r="F131" s="6"/>
      <c r="G131" s="4"/>
      <c r="H131" s="6"/>
      <c r="I131" s="6"/>
      <c r="J131" s="6"/>
      <c r="K131" s="6"/>
      <c r="L131" s="6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ht="12.0" hidden="1" customHeight="1">
      <c r="A132" s="4"/>
      <c r="B132" s="4"/>
      <c r="C132" s="4"/>
      <c r="D132" s="4"/>
      <c r="E132" s="4"/>
      <c r="F132" s="6"/>
      <c r="G132" s="4"/>
      <c r="H132" s="6"/>
      <c r="I132" s="6"/>
      <c r="J132" s="6"/>
      <c r="K132" s="6"/>
      <c r="L132" s="6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2.0" hidden="1" customHeight="1">
      <c r="A133" s="4"/>
      <c r="B133" s="4"/>
      <c r="C133" s="4"/>
      <c r="D133" s="4"/>
      <c r="E133" s="4"/>
      <c r="F133" s="6"/>
      <c r="G133" s="4"/>
      <c r="H133" s="6"/>
      <c r="I133" s="6"/>
      <c r="J133" s="6"/>
      <c r="K133" s="6"/>
      <c r="L133" s="6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ht="12.0" hidden="1" customHeight="1">
      <c r="A134" s="4"/>
      <c r="B134" s="4"/>
      <c r="C134" s="4"/>
      <c r="D134" s="4"/>
      <c r="E134" s="4"/>
      <c r="F134" s="6"/>
      <c r="G134" s="4"/>
      <c r="H134" s="6"/>
      <c r="I134" s="6"/>
      <c r="J134" s="6"/>
      <c r="K134" s="6"/>
      <c r="L134" s="6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ht="12.0" hidden="1" customHeight="1">
      <c r="A135" s="4"/>
      <c r="B135" s="4"/>
      <c r="C135" s="4"/>
      <c r="D135" s="4"/>
      <c r="E135" s="4"/>
      <c r="F135" s="6"/>
      <c r="G135" s="4"/>
      <c r="H135" s="6"/>
      <c r="I135" s="6"/>
      <c r="J135" s="6"/>
      <c r="K135" s="6"/>
      <c r="L135" s="6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ht="12.0" hidden="1" customHeight="1">
      <c r="A136" s="4"/>
      <c r="B136" s="4"/>
      <c r="C136" s="4"/>
      <c r="D136" s="4"/>
      <c r="E136" s="4"/>
      <c r="F136" s="6"/>
      <c r="G136" s="4"/>
      <c r="H136" s="6"/>
      <c r="I136" s="6"/>
      <c r="J136" s="6"/>
      <c r="K136" s="6"/>
      <c r="L136" s="6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ht="12.0" hidden="1" customHeight="1">
      <c r="A137" s="4"/>
      <c r="B137" s="4"/>
      <c r="C137" s="4"/>
      <c r="D137" s="4"/>
      <c r="E137" s="4"/>
      <c r="F137" s="6"/>
      <c r="G137" s="4"/>
      <c r="H137" s="6"/>
      <c r="I137" s="6"/>
      <c r="J137" s="6"/>
      <c r="K137" s="6"/>
      <c r="L137" s="6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ht="12.0" hidden="1" customHeight="1">
      <c r="A138" s="4"/>
      <c r="B138" s="4"/>
      <c r="C138" s="4"/>
      <c r="D138" s="4"/>
      <c r="E138" s="4"/>
      <c r="F138" s="6"/>
      <c r="G138" s="4"/>
      <c r="H138" s="6"/>
      <c r="I138" s="6"/>
      <c r="J138" s="6"/>
      <c r="K138" s="6"/>
      <c r="L138" s="6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ht="12.0" hidden="1" customHeight="1">
      <c r="A139" s="4"/>
      <c r="B139" s="4"/>
      <c r="C139" s="4"/>
      <c r="D139" s="4"/>
      <c r="E139" s="4"/>
      <c r="F139" s="6"/>
      <c r="G139" s="4"/>
      <c r="H139" s="6"/>
      <c r="I139" s="6"/>
      <c r="J139" s="6"/>
      <c r="K139" s="6"/>
      <c r="L139" s="6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ht="12.0" hidden="1" customHeight="1">
      <c r="A140" s="4"/>
      <c r="B140" s="4"/>
      <c r="C140" s="4"/>
      <c r="D140" s="4"/>
      <c r="E140" s="4"/>
      <c r="F140" s="6"/>
      <c r="G140" s="4"/>
      <c r="H140" s="6"/>
      <c r="I140" s="6"/>
      <c r="J140" s="6"/>
      <c r="K140" s="6"/>
      <c r="L140" s="6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ht="12.0" hidden="1" customHeight="1">
      <c r="A141" s="4"/>
      <c r="B141" s="4"/>
      <c r="C141" s="4"/>
      <c r="D141" s="4"/>
      <c r="E141" s="4"/>
      <c r="F141" s="6"/>
      <c r="G141" s="4"/>
      <c r="H141" s="6"/>
      <c r="I141" s="6"/>
      <c r="J141" s="6"/>
      <c r="K141" s="6"/>
      <c r="L141" s="6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ht="12.0" hidden="1" customHeight="1">
      <c r="A142" s="4"/>
      <c r="B142" s="4"/>
      <c r="C142" s="4"/>
      <c r="D142" s="4"/>
      <c r="E142" s="4"/>
      <c r="F142" s="6"/>
      <c r="G142" s="4"/>
      <c r="H142" s="6"/>
      <c r="I142" s="6"/>
      <c r="J142" s="6"/>
      <c r="K142" s="6"/>
      <c r="L142" s="6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ht="12.0" hidden="1" customHeight="1">
      <c r="A143" s="4"/>
      <c r="B143" s="4"/>
      <c r="C143" s="4"/>
      <c r="D143" s="4"/>
      <c r="E143" s="4"/>
      <c r="F143" s="6"/>
      <c r="G143" s="4"/>
      <c r="H143" s="6"/>
      <c r="I143" s="6"/>
      <c r="J143" s="6"/>
      <c r="K143" s="6"/>
      <c r="L143" s="6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ht="12.0" hidden="1" customHeight="1">
      <c r="A144" s="4"/>
      <c r="B144" s="4"/>
      <c r="C144" s="4"/>
      <c r="D144" s="4"/>
      <c r="E144" s="4"/>
      <c r="F144" s="6"/>
      <c r="G144" s="4"/>
      <c r="H144" s="6"/>
      <c r="I144" s="6"/>
      <c r="J144" s="6"/>
      <c r="K144" s="6"/>
      <c r="L144" s="6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ht="12.0" hidden="1" customHeight="1">
      <c r="A145" s="4"/>
      <c r="B145" s="4"/>
      <c r="C145" s="4"/>
      <c r="D145" s="4"/>
      <c r="E145" s="4"/>
      <c r="F145" s="6"/>
      <c r="G145" s="4"/>
      <c r="H145" s="6"/>
      <c r="I145" s="6"/>
      <c r="J145" s="6"/>
      <c r="K145" s="6"/>
      <c r="L145" s="6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ht="12.0" hidden="1" customHeight="1">
      <c r="A146" s="4"/>
      <c r="B146" s="4"/>
      <c r="C146" s="4"/>
      <c r="D146" s="4"/>
      <c r="E146" s="4"/>
      <c r="F146" s="6"/>
      <c r="G146" s="4"/>
      <c r="H146" s="6"/>
      <c r="I146" s="6"/>
      <c r="J146" s="6"/>
      <c r="K146" s="6"/>
      <c r="L146" s="6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ht="12.0" hidden="1" customHeight="1">
      <c r="A147" s="4"/>
      <c r="B147" s="4"/>
      <c r="C147" s="4"/>
      <c r="D147" s="4"/>
      <c r="E147" s="4"/>
      <c r="F147" s="6"/>
      <c r="G147" s="4"/>
      <c r="H147" s="6"/>
      <c r="I147" s="6"/>
      <c r="J147" s="6"/>
      <c r="K147" s="6"/>
      <c r="L147" s="6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ht="12.0" hidden="1" customHeight="1">
      <c r="A148" s="4"/>
      <c r="B148" s="4"/>
      <c r="C148" s="4"/>
      <c r="D148" s="4"/>
      <c r="E148" s="4"/>
      <c r="F148" s="6"/>
      <c r="G148" s="4"/>
      <c r="H148" s="6"/>
      <c r="I148" s="6"/>
      <c r="J148" s="6"/>
      <c r="K148" s="6"/>
      <c r="L148" s="6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ht="12.0" hidden="1" customHeight="1">
      <c r="A149" s="4"/>
      <c r="B149" s="4"/>
      <c r="C149" s="4"/>
      <c r="D149" s="4"/>
      <c r="E149" s="4"/>
      <c r="F149" s="6"/>
      <c r="G149" s="4"/>
      <c r="H149" s="6"/>
      <c r="I149" s="6"/>
      <c r="J149" s="6"/>
      <c r="K149" s="6"/>
      <c r="L149" s="6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ht="12.0" hidden="1" customHeight="1">
      <c r="A150" s="4"/>
      <c r="B150" s="4"/>
      <c r="C150" s="4"/>
      <c r="D150" s="4"/>
      <c r="E150" s="4"/>
      <c r="F150" s="6"/>
      <c r="G150" s="4"/>
      <c r="H150" s="6"/>
      <c r="I150" s="6"/>
      <c r="J150" s="6"/>
      <c r="K150" s="6"/>
      <c r="L150" s="6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ht="12.0" hidden="1" customHeight="1">
      <c r="A151" s="4"/>
      <c r="B151" s="4"/>
      <c r="C151" s="4"/>
      <c r="D151" s="4"/>
      <c r="E151" s="4"/>
      <c r="F151" s="6"/>
      <c r="G151" s="4"/>
      <c r="H151" s="6"/>
      <c r="I151" s="6"/>
      <c r="J151" s="6"/>
      <c r="K151" s="6"/>
      <c r="L151" s="6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ht="12.0" hidden="1" customHeight="1">
      <c r="A152" s="4"/>
      <c r="B152" s="4"/>
      <c r="C152" s="4"/>
      <c r="D152" s="4"/>
      <c r="E152" s="4"/>
      <c r="F152" s="6"/>
      <c r="G152" s="4"/>
      <c r="H152" s="6"/>
      <c r="I152" s="6"/>
      <c r="J152" s="6"/>
      <c r="K152" s="6"/>
      <c r="L152" s="6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ht="12.0" hidden="1" customHeight="1">
      <c r="A153" s="4"/>
      <c r="B153" s="4"/>
      <c r="C153" s="4"/>
      <c r="D153" s="4"/>
      <c r="E153" s="4"/>
      <c r="F153" s="6"/>
      <c r="G153" s="4"/>
      <c r="H153" s="6"/>
      <c r="I153" s="6"/>
      <c r="J153" s="6"/>
      <c r="K153" s="6"/>
      <c r="L153" s="6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ht="12.0" hidden="1" customHeight="1">
      <c r="A154" s="4"/>
      <c r="B154" s="4"/>
      <c r="C154" s="4"/>
      <c r="D154" s="4"/>
      <c r="E154" s="4"/>
      <c r="F154" s="6"/>
      <c r="G154" s="4"/>
      <c r="H154" s="6"/>
      <c r="I154" s="6"/>
      <c r="J154" s="6"/>
      <c r="K154" s="6"/>
      <c r="L154" s="6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ht="12.0" hidden="1" customHeight="1">
      <c r="A155" s="4"/>
      <c r="B155" s="4"/>
      <c r="C155" s="4"/>
      <c r="D155" s="4"/>
      <c r="E155" s="4"/>
      <c r="F155" s="6"/>
      <c r="G155" s="4"/>
      <c r="H155" s="6"/>
      <c r="I155" s="6"/>
      <c r="J155" s="6"/>
      <c r="K155" s="6"/>
      <c r="L155" s="6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ht="12.0" hidden="1" customHeight="1">
      <c r="A156" s="4"/>
      <c r="B156" s="4"/>
      <c r="C156" s="4"/>
      <c r="D156" s="4"/>
      <c r="E156" s="4"/>
      <c r="F156" s="6"/>
      <c r="G156" s="4"/>
      <c r="H156" s="6"/>
      <c r="I156" s="6"/>
      <c r="J156" s="6"/>
      <c r="K156" s="6"/>
      <c r="L156" s="6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ht="12.0" hidden="1" customHeight="1">
      <c r="A157" s="4"/>
      <c r="B157" s="4"/>
      <c r="C157" s="4"/>
      <c r="D157" s="4"/>
      <c r="E157" s="4"/>
      <c r="F157" s="6"/>
      <c r="G157" s="4"/>
      <c r="H157" s="6"/>
      <c r="I157" s="6"/>
      <c r="J157" s="6"/>
      <c r="K157" s="6"/>
      <c r="L157" s="6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ht="12.0" hidden="1" customHeight="1">
      <c r="A158" s="4"/>
      <c r="B158" s="4"/>
      <c r="C158" s="4"/>
      <c r="D158" s="4"/>
      <c r="E158" s="4"/>
      <c r="F158" s="6"/>
      <c r="G158" s="4"/>
      <c r="H158" s="6"/>
      <c r="I158" s="6"/>
      <c r="J158" s="6"/>
      <c r="K158" s="6"/>
      <c r="L158" s="6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ht="12.0" hidden="1" customHeight="1">
      <c r="A159" s="4"/>
      <c r="B159" s="4"/>
      <c r="C159" s="4"/>
      <c r="D159" s="4"/>
      <c r="E159" s="4"/>
      <c r="F159" s="6"/>
      <c r="G159" s="4"/>
      <c r="H159" s="6"/>
      <c r="I159" s="6"/>
      <c r="J159" s="6"/>
      <c r="K159" s="6"/>
      <c r="L159" s="6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ht="12.0" hidden="1" customHeight="1">
      <c r="A160" s="4"/>
      <c r="B160" s="4"/>
      <c r="C160" s="4"/>
      <c r="D160" s="4"/>
      <c r="E160" s="4"/>
      <c r="F160" s="6"/>
      <c r="G160" s="4"/>
      <c r="H160" s="6"/>
      <c r="I160" s="6"/>
      <c r="J160" s="6"/>
      <c r="K160" s="6"/>
      <c r="L160" s="6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ht="12.0" hidden="1" customHeight="1">
      <c r="A161" s="4"/>
      <c r="B161" s="4"/>
      <c r="C161" s="4"/>
      <c r="D161" s="4"/>
      <c r="E161" s="4"/>
      <c r="F161" s="6"/>
      <c r="G161" s="4"/>
      <c r="H161" s="6"/>
      <c r="I161" s="6"/>
      <c r="J161" s="6"/>
      <c r="K161" s="6"/>
      <c r="L161" s="6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ht="12.0" hidden="1" customHeight="1">
      <c r="A162" s="4"/>
      <c r="B162" s="4"/>
      <c r="C162" s="4"/>
      <c r="D162" s="4"/>
      <c r="E162" s="4"/>
      <c r="F162" s="6"/>
      <c r="G162" s="4"/>
      <c r="H162" s="6"/>
      <c r="I162" s="6"/>
      <c r="J162" s="6"/>
      <c r="K162" s="6"/>
      <c r="L162" s="6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ht="12.0" hidden="1" customHeight="1">
      <c r="A163" s="4"/>
      <c r="B163" s="4"/>
      <c r="C163" s="4"/>
      <c r="D163" s="4"/>
      <c r="E163" s="4"/>
      <c r="F163" s="6"/>
      <c r="G163" s="4"/>
      <c r="H163" s="6"/>
      <c r="I163" s="6"/>
      <c r="J163" s="6"/>
      <c r="K163" s="6"/>
      <c r="L163" s="6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ht="12.0" hidden="1" customHeight="1">
      <c r="A164" s="4"/>
      <c r="B164" s="4"/>
      <c r="C164" s="4"/>
      <c r="D164" s="4"/>
      <c r="E164" s="4"/>
      <c r="F164" s="6"/>
      <c r="G164" s="4"/>
      <c r="H164" s="6"/>
      <c r="I164" s="6"/>
      <c r="J164" s="6"/>
      <c r="K164" s="6"/>
      <c r="L164" s="6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ht="12.0" hidden="1" customHeight="1">
      <c r="A165" s="4"/>
      <c r="B165" s="4"/>
      <c r="C165" s="4"/>
      <c r="D165" s="4"/>
      <c r="E165" s="4"/>
      <c r="F165" s="6"/>
      <c r="G165" s="4"/>
      <c r="H165" s="6"/>
      <c r="I165" s="6"/>
      <c r="J165" s="6"/>
      <c r="K165" s="6"/>
      <c r="L165" s="6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ht="12.0" hidden="1" customHeight="1">
      <c r="A166" s="4"/>
      <c r="B166" s="4"/>
      <c r="C166" s="4"/>
      <c r="D166" s="4"/>
      <c r="E166" s="4"/>
      <c r="F166" s="6"/>
      <c r="G166" s="4"/>
      <c r="H166" s="6"/>
      <c r="I166" s="6"/>
      <c r="J166" s="6"/>
      <c r="K166" s="6"/>
      <c r="L166" s="6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ht="12.0" hidden="1" customHeight="1">
      <c r="A167" s="4"/>
      <c r="B167" s="4"/>
      <c r="C167" s="4"/>
      <c r="D167" s="4"/>
      <c r="E167" s="4"/>
      <c r="F167" s="6"/>
      <c r="G167" s="4"/>
      <c r="H167" s="6"/>
      <c r="I167" s="6"/>
      <c r="J167" s="6"/>
      <c r="K167" s="6"/>
      <c r="L167" s="6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ht="12.0" hidden="1" customHeight="1">
      <c r="A168" s="4"/>
      <c r="B168" s="4"/>
      <c r="C168" s="4"/>
      <c r="D168" s="4"/>
      <c r="E168" s="4"/>
      <c r="F168" s="6"/>
      <c r="G168" s="4"/>
      <c r="H168" s="6"/>
      <c r="I168" s="6"/>
      <c r="J168" s="6"/>
      <c r="K168" s="6"/>
      <c r="L168" s="6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ht="12.0" hidden="1" customHeight="1">
      <c r="A169" s="4"/>
      <c r="B169" s="4"/>
      <c r="C169" s="4"/>
      <c r="D169" s="4"/>
      <c r="E169" s="4"/>
      <c r="F169" s="6"/>
      <c r="G169" s="4"/>
      <c r="H169" s="6"/>
      <c r="I169" s="6"/>
      <c r="J169" s="6"/>
      <c r="K169" s="6"/>
      <c r="L169" s="6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ht="12.0" hidden="1" customHeight="1">
      <c r="A170" s="4"/>
      <c r="B170" s="4"/>
      <c r="C170" s="4"/>
      <c r="D170" s="4"/>
      <c r="E170" s="4"/>
      <c r="F170" s="6"/>
      <c r="G170" s="4"/>
      <c r="H170" s="6"/>
      <c r="I170" s="6"/>
      <c r="J170" s="6"/>
      <c r="K170" s="6"/>
      <c r="L170" s="6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ht="12.0" hidden="1" customHeight="1">
      <c r="A171" s="4"/>
      <c r="B171" s="4"/>
      <c r="C171" s="4"/>
      <c r="D171" s="4"/>
      <c r="E171" s="4"/>
      <c r="F171" s="6"/>
      <c r="G171" s="4"/>
      <c r="H171" s="6"/>
      <c r="I171" s="6"/>
      <c r="J171" s="6"/>
      <c r="K171" s="6"/>
      <c r="L171" s="6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ht="12.0" hidden="1" customHeight="1">
      <c r="A172" s="4"/>
      <c r="B172" s="4"/>
      <c r="C172" s="4"/>
      <c r="D172" s="4"/>
      <c r="E172" s="4"/>
      <c r="F172" s="6"/>
      <c r="G172" s="4"/>
      <c r="H172" s="6"/>
      <c r="I172" s="6"/>
      <c r="J172" s="6"/>
      <c r="K172" s="6"/>
      <c r="L172" s="6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ht="12.0" hidden="1" customHeight="1">
      <c r="A173" s="4"/>
      <c r="B173" s="4"/>
      <c r="C173" s="4"/>
      <c r="D173" s="4"/>
      <c r="E173" s="4"/>
      <c r="F173" s="6"/>
      <c r="G173" s="4"/>
      <c r="H173" s="6"/>
      <c r="I173" s="6"/>
      <c r="J173" s="6"/>
      <c r="K173" s="6"/>
      <c r="L173" s="6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ht="12.0" hidden="1" customHeight="1">
      <c r="A174" s="4"/>
      <c r="B174" s="4"/>
      <c r="C174" s="4"/>
      <c r="D174" s="4"/>
      <c r="E174" s="4"/>
      <c r="F174" s="6"/>
      <c r="G174" s="4"/>
      <c r="H174" s="6"/>
      <c r="I174" s="6"/>
      <c r="J174" s="6"/>
      <c r="K174" s="6"/>
      <c r="L174" s="6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ht="12.0" hidden="1" customHeight="1">
      <c r="A175" s="4"/>
      <c r="B175" s="4"/>
      <c r="C175" s="4"/>
      <c r="D175" s="4"/>
      <c r="E175" s="4"/>
      <c r="F175" s="6"/>
      <c r="G175" s="4"/>
      <c r="H175" s="6"/>
      <c r="I175" s="6"/>
      <c r="J175" s="6"/>
      <c r="K175" s="6"/>
      <c r="L175" s="6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ht="12.0" hidden="1" customHeight="1">
      <c r="A176" s="4"/>
      <c r="B176" s="4"/>
      <c r="C176" s="4"/>
      <c r="D176" s="4"/>
      <c r="E176" s="4"/>
      <c r="F176" s="6"/>
      <c r="G176" s="4"/>
      <c r="H176" s="6"/>
      <c r="I176" s="6"/>
      <c r="J176" s="6"/>
      <c r="K176" s="6"/>
      <c r="L176" s="6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ht="12.0" hidden="1" customHeight="1">
      <c r="A177" s="4"/>
      <c r="B177" s="4"/>
      <c r="C177" s="4"/>
      <c r="D177" s="4"/>
      <c r="E177" s="4"/>
      <c r="F177" s="6"/>
      <c r="G177" s="4"/>
      <c r="H177" s="6"/>
      <c r="I177" s="6"/>
      <c r="J177" s="6"/>
      <c r="K177" s="6"/>
      <c r="L177" s="6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ht="12.0" hidden="1" customHeight="1">
      <c r="A178" s="4"/>
      <c r="B178" s="4"/>
      <c r="C178" s="4"/>
      <c r="D178" s="4"/>
      <c r="E178" s="4"/>
      <c r="F178" s="6"/>
      <c r="G178" s="4"/>
      <c r="H178" s="6"/>
      <c r="I178" s="6"/>
      <c r="J178" s="6"/>
      <c r="K178" s="6"/>
      <c r="L178" s="6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ht="12.0" hidden="1" customHeight="1">
      <c r="A179" s="4"/>
      <c r="B179" s="4"/>
      <c r="C179" s="4"/>
      <c r="D179" s="4"/>
      <c r="E179" s="4"/>
      <c r="F179" s="6"/>
      <c r="G179" s="4"/>
      <c r="H179" s="6"/>
      <c r="I179" s="6"/>
      <c r="J179" s="6"/>
      <c r="K179" s="6"/>
      <c r="L179" s="6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ht="12.0" hidden="1" customHeight="1">
      <c r="A180" s="4"/>
      <c r="B180" s="4"/>
      <c r="C180" s="4"/>
      <c r="D180" s="4"/>
      <c r="E180" s="4"/>
      <c r="F180" s="6"/>
      <c r="G180" s="4"/>
      <c r="H180" s="6"/>
      <c r="I180" s="6"/>
      <c r="J180" s="6"/>
      <c r="K180" s="6"/>
      <c r="L180" s="6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ht="12.0" hidden="1" customHeight="1">
      <c r="A181" s="4"/>
      <c r="B181" s="4"/>
      <c r="C181" s="4"/>
      <c r="D181" s="4"/>
      <c r="E181" s="4"/>
      <c r="F181" s="6"/>
      <c r="G181" s="4"/>
      <c r="H181" s="6"/>
      <c r="I181" s="6"/>
      <c r="J181" s="6"/>
      <c r="K181" s="6"/>
      <c r="L181" s="6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2.0" hidden="1" customHeight="1">
      <c r="A182" s="4"/>
      <c r="B182" s="4"/>
      <c r="C182" s="4"/>
      <c r="D182" s="4"/>
      <c r="E182" s="4"/>
      <c r="F182" s="6"/>
      <c r="G182" s="4"/>
      <c r="H182" s="6"/>
      <c r="I182" s="6"/>
      <c r="J182" s="6"/>
      <c r="K182" s="6"/>
      <c r="L182" s="6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ht="12.0" hidden="1" customHeight="1">
      <c r="A183" s="4"/>
      <c r="B183" s="4"/>
      <c r="C183" s="4"/>
      <c r="D183" s="4"/>
      <c r="E183" s="4"/>
      <c r="F183" s="6"/>
      <c r="G183" s="4"/>
      <c r="H183" s="6"/>
      <c r="I183" s="6"/>
      <c r="J183" s="6"/>
      <c r="K183" s="6"/>
      <c r="L183" s="6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ht="12.0" hidden="1" customHeight="1">
      <c r="A184" s="4"/>
      <c r="B184" s="4"/>
      <c r="C184" s="4"/>
      <c r="D184" s="4"/>
      <c r="E184" s="4"/>
      <c r="F184" s="6"/>
      <c r="G184" s="4"/>
      <c r="H184" s="6"/>
      <c r="I184" s="6"/>
      <c r="J184" s="6"/>
      <c r="K184" s="6"/>
      <c r="L184" s="6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ht="12.0" hidden="1" customHeight="1">
      <c r="A185" s="4"/>
      <c r="B185" s="4"/>
      <c r="C185" s="4"/>
      <c r="D185" s="4"/>
      <c r="E185" s="4"/>
      <c r="F185" s="6"/>
      <c r="G185" s="4"/>
      <c r="H185" s="6"/>
      <c r="I185" s="6"/>
      <c r="J185" s="6"/>
      <c r="K185" s="6"/>
      <c r="L185" s="6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ht="12.0" hidden="1" customHeight="1">
      <c r="A186" s="4"/>
      <c r="B186" s="4"/>
      <c r="C186" s="4"/>
      <c r="D186" s="4"/>
      <c r="E186" s="4"/>
      <c r="F186" s="6"/>
      <c r="G186" s="4"/>
      <c r="H186" s="6"/>
      <c r="I186" s="6"/>
      <c r="J186" s="6"/>
      <c r="K186" s="6"/>
      <c r="L186" s="6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ht="12.0" hidden="1" customHeight="1">
      <c r="A187" s="4"/>
      <c r="B187" s="4"/>
      <c r="C187" s="4"/>
      <c r="D187" s="4"/>
      <c r="E187" s="4"/>
      <c r="F187" s="6"/>
      <c r="G187" s="4"/>
      <c r="H187" s="6"/>
      <c r="I187" s="6"/>
      <c r="J187" s="6"/>
      <c r="K187" s="6"/>
      <c r="L187" s="6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ht="12.0" hidden="1" customHeight="1">
      <c r="A188" s="4"/>
      <c r="B188" s="4"/>
      <c r="C188" s="4"/>
      <c r="D188" s="4"/>
      <c r="E188" s="4"/>
      <c r="F188" s="6"/>
      <c r="G188" s="4"/>
      <c r="H188" s="6"/>
      <c r="I188" s="6"/>
      <c r="J188" s="6"/>
      <c r="K188" s="6"/>
      <c r="L188" s="6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ht="12.0" hidden="1" customHeight="1">
      <c r="A189" s="4"/>
      <c r="B189" s="4"/>
      <c r="C189" s="4"/>
      <c r="D189" s="4"/>
      <c r="E189" s="4"/>
      <c r="F189" s="6"/>
      <c r="G189" s="4"/>
      <c r="H189" s="6"/>
      <c r="I189" s="6"/>
      <c r="J189" s="6"/>
      <c r="K189" s="6"/>
      <c r="L189" s="6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ht="12.0" hidden="1" customHeight="1">
      <c r="A190" s="4"/>
      <c r="B190" s="4"/>
      <c r="C190" s="4"/>
      <c r="D190" s="4"/>
      <c r="E190" s="4"/>
      <c r="F190" s="6"/>
      <c r="G190" s="4"/>
      <c r="H190" s="6"/>
      <c r="I190" s="6"/>
      <c r="J190" s="6"/>
      <c r="K190" s="6"/>
      <c r="L190" s="6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ht="12.0" hidden="1" customHeight="1">
      <c r="A191" s="4"/>
      <c r="B191" s="4"/>
      <c r="C191" s="4"/>
      <c r="D191" s="4"/>
      <c r="E191" s="4"/>
      <c r="F191" s="6"/>
      <c r="G191" s="4"/>
      <c r="H191" s="6"/>
      <c r="I191" s="6"/>
      <c r="J191" s="6"/>
      <c r="K191" s="6"/>
      <c r="L191" s="6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ht="12.0" hidden="1" customHeight="1">
      <c r="A192" s="4"/>
      <c r="B192" s="4"/>
      <c r="C192" s="4"/>
      <c r="D192" s="4"/>
      <c r="E192" s="4"/>
      <c r="F192" s="6"/>
      <c r="G192" s="4"/>
      <c r="H192" s="6"/>
      <c r="I192" s="6"/>
      <c r="J192" s="6"/>
      <c r="K192" s="6"/>
      <c r="L192" s="6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ht="12.0" hidden="1" customHeight="1">
      <c r="A193" s="4"/>
      <c r="B193" s="4"/>
      <c r="C193" s="4"/>
      <c r="D193" s="4"/>
      <c r="E193" s="4"/>
      <c r="F193" s="6"/>
      <c r="G193" s="4"/>
      <c r="H193" s="6"/>
      <c r="I193" s="6"/>
      <c r="J193" s="6"/>
      <c r="K193" s="6"/>
      <c r="L193" s="6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ht="12.0" hidden="1" customHeight="1">
      <c r="A194" s="4"/>
      <c r="B194" s="4"/>
      <c r="C194" s="4"/>
      <c r="D194" s="4"/>
      <c r="E194" s="4"/>
      <c r="F194" s="6"/>
      <c r="G194" s="4"/>
      <c r="H194" s="6"/>
      <c r="I194" s="6"/>
      <c r="J194" s="6"/>
      <c r="K194" s="6"/>
      <c r="L194" s="6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ht="12.0" hidden="1" customHeight="1">
      <c r="A195" s="4"/>
      <c r="B195" s="4"/>
      <c r="C195" s="4"/>
      <c r="D195" s="4"/>
      <c r="E195" s="4"/>
      <c r="F195" s="6"/>
      <c r="G195" s="4"/>
      <c r="H195" s="6"/>
      <c r="I195" s="6"/>
      <c r="J195" s="6"/>
      <c r="K195" s="6"/>
      <c r="L195" s="6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ht="12.0" hidden="1" customHeight="1">
      <c r="A196" s="4"/>
      <c r="B196" s="4"/>
      <c r="C196" s="4"/>
      <c r="D196" s="4"/>
      <c r="E196" s="4"/>
      <c r="F196" s="6"/>
      <c r="G196" s="4"/>
      <c r="H196" s="6"/>
      <c r="I196" s="6"/>
      <c r="J196" s="6"/>
      <c r="K196" s="6"/>
      <c r="L196" s="6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ht="12.0" hidden="1" customHeight="1">
      <c r="A197" s="4"/>
      <c r="B197" s="4"/>
      <c r="C197" s="4"/>
      <c r="D197" s="4"/>
      <c r="E197" s="4"/>
      <c r="F197" s="6"/>
      <c r="G197" s="4"/>
      <c r="H197" s="6"/>
      <c r="I197" s="6"/>
      <c r="J197" s="6"/>
      <c r="K197" s="6"/>
      <c r="L197" s="6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ht="12.0" hidden="1" customHeight="1">
      <c r="A198" s="4"/>
      <c r="B198" s="4"/>
      <c r="C198" s="4"/>
      <c r="D198" s="4"/>
      <c r="E198" s="4"/>
      <c r="F198" s="6"/>
      <c r="G198" s="4"/>
      <c r="H198" s="6"/>
      <c r="I198" s="6"/>
      <c r="J198" s="6"/>
      <c r="K198" s="6"/>
      <c r="L198" s="6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ht="12.0" hidden="1" customHeight="1">
      <c r="A199" s="4"/>
      <c r="B199" s="4"/>
      <c r="C199" s="4"/>
      <c r="D199" s="4"/>
      <c r="E199" s="4"/>
      <c r="F199" s="6"/>
      <c r="G199" s="4"/>
      <c r="H199" s="6"/>
      <c r="I199" s="6"/>
      <c r="J199" s="6"/>
      <c r="K199" s="6"/>
      <c r="L199" s="6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ht="12.0" hidden="1" customHeight="1">
      <c r="A200" s="4"/>
      <c r="B200" s="4"/>
      <c r="C200" s="4"/>
      <c r="D200" s="4"/>
      <c r="E200" s="4"/>
      <c r="F200" s="6"/>
      <c r="G200" s="4"/>
      <c r="H200" s="6"/>
      <c r="I200" s="6"/>
      <c r="J200" s="6"/>
      <c r="K200" s="6"/>
      <c r="L200" s="6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ht="12.0" hidden="1" customHeight="1">
      <c r="A201" s="4"/>
      <c r="B201" s="4"/>
      <c r="C201" s="4"/>
      <c r="D201" s="4"/>
      <c r="E201" s="4"/>
      <c r="F201" s="6"/>
      <c r="G201" s="4"/>
      <c r="H201" s="6"/>
      <c r="I201" s="6"/>
      <c r="J201" s="6"/>
      <c r="K201" s="6"/>
      <c r="L201" s="6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ht="12.0" hidden="1" customHeight="1">
      <c r="A202" s="4"/>
      <c r="B202" s="4"/>
      <c r="C202" s="4"/>
      <c r="D202" s="4"/>
      <c r="E202" s="4"/>
      <c r="F202" s="6"/>
      <c r="G202" s="4"/>
      <c r="H202" s="6"/>
      <c r="I202" s="6"/>
      <c r="J202" s="6"/>
      <c r="K202" s="6"/>
      <c r="L202" s="6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ht="12.0" hidden="1" customHeight="1">
      <c r="A203" s="4"/>
      <c r="B203" s="4"/>
      <c r="C203" s="4"/>
      <c r="D203" s="4"/>
      <c r="E203" s="4"/>
      <c r="F203" s="6"/>
      <c r="G203" s="4"/>
      <c r="H203" s="6"/>
      <c r="I203" s="6"/>
      <c r="J203" s="6"/>
      <c r="K203" s="6"/>
      <c r="L203" s="6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ht="12.0" hidden="1" customHeight="1">
      <c r="A204" s="4"/>
      <c r="B204" s="4"/>
      <c r="C204" s="4"/>
      <c r="D204" s="4"/>
      <c r="E204" s="4"/>
      <c r="F204" s="6"/>
      <c r="G204" s="4"/>
      <c r="H204" s="6"/>
      <c r="I204" s="6"/>
      <c r="J204" s="6"/>
      <c r="K204" s="6"/>
      <c r="L204" s="6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ht="12.0" hidden="1" customHeight="1">
      <c r="A205" s="4"/>
      <c r="B205" s="4"/>
      <c r="C205" s="4"/>
      <c r="D205" s="4"/>
      <c r="E205" s="4"/>
      <c r="F205" s="6"/>
      <c r="G205" s="4"/>
      <c r="H205" s="6"/>
      <c r="I205" s="6"/>
      <c r="J205" s="6"/>
      <c r="K205" s="6"/>
      <c r="L205" s="6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ht="12.0" hidden="1" customHeight="1">
      <c r="A206" s="4"/>
      <c r="B206" s="4"/>
      <c r="C206" s="4"/>
      <c r="D206" s="4"/>
      <c r="E206" s="4"/>
      <c r="F206" s="6"/>
      <c r="G206" s="4"/>
      <c r="H206" s="6"/>
      <c r="I206" s="6"/>
      <c r="J206" s="6"/>
      <c r="K206" s="6"/>
      <c r="L206" s="6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ht="12.0" hidden="1" customHeight="1">
      <c r="A207" s="4"/>
      <c r="B207" s="4"/>
      <c r="C207" s="4"/>
      <c r="D207" s="4"/>
      <c r="E207" s="4"/>
      <c r="F207" s="6"/>
      <c r="G207" s="4"/>
      <c r="H207" s="6"/>
      <c r="I207" s="6"/>
      <c r="J207" s="6"/>
      <c r="K207" s="6"/>
      <c r="L207" s="6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ht="12.0" hidden="1" customHeight="1">
      <c r="A208" s="4"/>
      <c r="B208" s="4"/>
      <c r="C208" s="4"/>
      <c r="D208" s="4"/>
      <c r="E208" s="4"/>
      <c r="F208" s="6"/>
      <c r="G208" s="4"/>
      <c r="H208" s="6"/>
      <c r="I208" s="6"/>
      <c r="J208" s="6"/>
      <c r="K208" s="6"/>
      <c r="L208" s="6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ht="12.0" hidden="1" customHeight="1">
      <c r="A209" s="4"/>
      <c r="B209" s="4"/>
      <c r="C209" s="4"/>
      <c r="D209" s="4"/>
      <c r="E209" s="4"/>
      <c r="F209" s="6"/>
      <c r="G209" s="4"/>
      <c r="H209" s="6"/>
      <c r="I209" s="6"/>
      <c r="J209" s="6"/>
      <c r="K209" s="6"/>
      <c r="L209" s="6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ht="12.0" hidden="1" customHeight="1">
      <c r="A210" s="4"/>
      <c r="B210" s="4"/>
      <c r="C210" s="4"/>
      <c r="D210" s="4"/>
      <c r="E210" s="4"/>
      <c r="F210" s="6"/>
      <c r="G210" s="4"/>
      <c r="H210" s="6"/>
      <c r="I210" s="6"/>
      <c r="J210" s="6"/>
      <c r="K210" s="6"/>
      <c r="L210" s="6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ht="12.0" hidden="1" customHeight="1">
      <c r="A211" s="4"/>
      <c r="B211" s="4"/>
      <c r="C211" s="4"/>
      <c r="D211" s="4"/>
      <c r="E211" s="4"/>
      <c r="F211" s="6"/>
      <c r="G211" s="4"/>
      <c r="H211" s="6"/>
      <c r="I211" s="6"/>
      <c r="J211" s="6"/>
      <c r="K211" s="6"/>
      <c r="L211" s="6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ht="12.0" hidden="1" customHeight="1">
      <c r="A212" s="4"/>
      <c r="B212" s="4"/>
      <c r="C212" s="4"/>
      <c r="D212" s="4"/>
      <c r="E212" s="4"/>
      <c r="F212" s="6"/>
      <c r="G212" s="4"/>
      <c r="H212" s="6"/>
      <c r="I212" s="6"/>
      <c r="J212" s="6"/>
      <c r="K212" s="6"/>
      <c r="L212" s="6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ht="12.0" hidden="1" customHeight="1">
      <c r="A213" s="4"/>
      <c r="B213" s="4"/>
      <c r="C213" s="4"/>
      <c r="D213" s="4"/>
      <c r="E213" s="4"/>
      <c r="F213" s="6"/>
      <c r="G213" s="4"/>
      <c r="H213" s="6"/>
      <c r="I213" s="6"/>
      <c r="J213" s="6"/>
      <c r="K213" s="6"/>
      <c r="L213" s="6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ht="12.0" hidden="1" customHeight="1">
      <c r="A214" s="4"/>
      <c r="B214" s="4"/>
      <c r="C214" s="4"/>
      <c r="D214" s="4"/>
      <c r="E214" s="4"/>
      <c r="F214" s="6"/>
      <c r="G214" s="4"/>
      <c r="H214" s="6"/>
      <c r="I214" s="6"/>
      <c r="J214" s="6"/>
      <c r="K214" s="6"/>
      <c r="L214" s="6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ht="12.0" hidden="1" customHeight="1">
      <c r="A215" s="4"/>
      <c r="B215" s="4"/>
      <c r="C215" s="4"/>
      <c r="D215" s="4"/>
      <c r="E215" s="4"/>
      <c r="F215" s="6"/>
      <c r="G215" s="4"/>
      <c r="H215" s="6"/>
      <c r="I215" s="6"/>
      <c r="J215" s="6"/>
      <c r="K215" s="6"/>
      <c r="L215" s="6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ht="12.0" hidden="1" customHeight="1">
      <c r="A216" s="4"/>
      <c r="B216" s="4"/>
      <c r="C216" s="4"/>
      <c r="D216" s="4"/>
      <c r="E216" s="4"/>
      <c r="F216" s="6"/>
      <c r="G216" s="4"/>
      <c r="H216" s="6"/>
      <c r="I216" s="6"/>
      <c r="J216" s="6"/>
      <c r="K216" s="6"/>
      <c r="L216" s="6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ht="12.0" hidden="1" customHeight="1">
      <c r="A217" s="4"/>
      <c r="B217" s="4"/>
      <c r="C217" s="4"/>
      <c r="D217" s="4"/>
      <c r="E217" s="4"/>
      <c r="F217" s="6"/>
      <c r="G217" s="4"/>
      <c r="H217" s="6"/>
      <c r="I217" s="6"/>
      <c r="J217" s="6"/>
      <c r="K217" s="6"/>
      <c r="L217" s="6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ht="12.0" hidden="1" customHeight="1">
      <c r="A218" s="4"/>
      <c r="B218" s="4"/>
      <c r="C218" s="4"/>
      <c r="D218" s="4"/>
      <c r="E218" s="4"/>
      <c r="F218" s="6"/>
      <c r="G218" s="4"/>
      <c r="H218" s="6"/>
      <c r="I218" s="6"/>
      <c r="J218" s="6"/>
      <c r="K218" s="6"/>
      <c r="L218" s="6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ht="12.0" hidden="1" customHeight="1">
      <c r="A219" s="4"/>
      <c r="B219" s="4"/>
      <c r="C219" s="4"/>
      <c r="D219" s="4"/>
      <c r="E219" s="4"/>
      <c r="F219" s="6"/>
      <c r="G219" s="4"/>
      <c r="H219" s="6"/>
      <c r="I219" s="6"/>
      <c r="J219" s="6"/>
      <c r="K219" s="6"/>
      <c r="L219" s="6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ht="12.0" hidden="1" customHeight="1">
      <c r="A220" s="4"/>
      <c r="B220" s="4"/>
      <c r="C220" s="4"/>
      <c r="D220" s="4"/>
      <c r="E220" s="4"/>
      <c r="F220" s="6"/>
      <c r="G220" s="4"/>
      <c r="H220" s="6"/>
      <c r="I220" s="6"/>
      <c r="J220" s="6"/>
      <c r="K220" s="6"/>
      <c r="L220" s="6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ht="12.0" hidden="1" customHeight="1">
      <c r="A221" s="4"/>
      <c r="B221" s="4"/>
      <c r="C221" s="4"/>
      <c r="D221" s="4"/>
      <c r="E221" s="4"/>
      <c r="F221" s="6"/>
      <c r="G221" s="4"/>
      <c r="H221" s="6"/>
      <c r="I221" s="6"/>
      <c r="J221" s="6"/>
      <c r="K221" s="6"/>
      <c r="L221" s="6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ht="12.0" hidden="1" customHeight="1">
      <c r="A222" s="4"/>
      <c r="B222" s="4"/>
      <c r="C222" s="4"/>
      <c r="D222" s="4"/>
      <c r="E222" s="4"/>
      <c r="F222" s="6"/>
      <c r="G222" s="4"/>
      <c r="H222" s="6"/>
      <c r="I222" s="6"/>
      <c r="J222" s="6"/>
      <c r="K222" s="6"/>
      <c r="L222" s="6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ht="12.0" hidden="1" customHeight="1">
      <c r="A223" s="4"/>
      <c r="B223" s="4"/>
      <c r="C223" s="4"/>
      <c r="D223" s="4"/>
      <c r="E223" s="4"/>
      <c r="F223" s="6"/>
      <c r="G223" s="4"/>
      <c r="H223" s="6"/>
      <c r="I223" s="6"/>
      <c r="J223" s="6"/>
      <c r="K223" s="6"/>
      <c r="L223" s="6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ht="12.0" hidden="1" customHeight="1">
      <c r="A224" s="4"/>
      <c r="B224" s="4"/>
      <c r="C224" s="4"/>
      <c r="D224" s="4"/>
      <c r="E224" s="4"/>
      <c r="F224" s="6"/>
      <c r="G224" s="4"/>
      <c r="H224" s="6"/>
      <c r="I224" s="6"/>
      <c r="J224" s="6"/>
      <c r="K224" s="6"/>
      <c r="L224" s="6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ht="12.0" hidden="1" customHeight="1">
      <c r="A225" s="4"/>
      <c r="B225" s="4"/>
      <c r="C225" s="4"/>
      <c r="D225" s="4"/>
      <c r="E225" s="4"/>
      <c r="F225" s="6"/>
      <c r="G225" s="4"/>
      <c r="H225" s="6"/>
      <c r="I225" s="6"/>
      <c r="J225" s="6"/>
      <c r="K225" s="6"/>
      <c r="L225" s="6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ht="12.0" hidden="1" customHeight="1">
      <c r="A226" s="4"/>
      <c r="B226" s="4"/>
      <c r="C226" s="4"/>
      <c r="D226" s="4"/>
      <c r="E226" s="4"/>
      <c r="F226" s="6"/>
      <c r="G226" s="4"/>
      <c r="H226" s="6"/>
      <c r="I226" s="6"/>
      <c r="J226" s="6"/>
      <c r="K226" s="6"/>
      <c r="L226" s="6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ht="12.0" hidden="1" customHeight="1">
      <c r="A227" s="4"/>
      <c r="B227" s="4"/>
      <c r="C227" s="4"/>
      <c r="D227" s="4"/>
      <c r="E227" s="4"/>
      <c r="F227" s="6"/>
      <c r="G227" s="4"/>
      <c r="H227" s="6"/>
      <c r="I227" s="6"/>
      <c r="J227" s="6"/>
      <c r="K227" s="6"/>
      <c r="L227" s="6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ht="12.0" hidden="1" customHeight="1">
      <c r="A228" s="4"/>
      <c r="B228" s="4"/>
      <c r="C228" s="4"/>
      <c r="D228" s="4"/>
      <c r="E228" s="4"/>
      <c r="F228" s="6"/>
      <c r="G228" s="4"/>
      <c r="H228" s="6"/>
      <c r="I228" s="6"/>
      <c r="J228" s="6"/>
      <c r="K228" s="6"/>
      <c r="L228" s="6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ht="12.0" hidden="1" customHeight="1">
      <c r="A229" s="4"/>
      <c r="B229" s="4"/>
      <c r="C229" s="4"/>
      <c r="D229" s="4"/>
      <c r="E229" s="4"/>
      <c r="F229" s="6"/>
      <c r="G229" s="4"/>
      <c r="H229" s="6"/>
      <c r="I229" s="6"/>
      <c r="J229" s="6"/>
      <c r="K229" s="6"/>
      <c r="L229" s="6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ht="12.0" hidden="1" customHeight="1">
      <c r="A230" s="4"/>
      <c r="B230" s="4"/>
      <c r="C230" s="4"/>
      <c r="D230" s="4"/>
      <c r="E230" s="4"/>
      <c r="F230" s="6"/>
      <c r="G230" s="4"/>
      <c r="H230" s="6"/>
      <c r="I230" s="6"/>
      <c r="J230" s="6"/>
      <c r="K230" s="6"/>
      <c r="L230" s="6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ht="12.0" hidden="1" customHeight="1">
      <c r="A231" s="4"/>
      <c r="B231" s="4"/>
      <c r="C231" s="4"/>
      <c r="D231" s="4"/>
      <c r="E231" s="4"/>
      <c r="F231" s="6"/>
      <c r="G231" s="4"/>
      <c r="H231" s="6"/>
      <c r="I231" s="6"/>
      <c r="J231" s="6"/>
      <c r="K231" s="6"/>
      <c r="L231" s="6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ht="12.0" hidden="1" customHeight="1">
      <c r="A232" s="4"/>
      <c r="B232" s="4"/>
      <c r="C232" s="4"/>
      <c r="D232" s="4"/>
      <c r="E232" s="4"/>
      <c r="F232" s="6"/>
      <c r="G232" s="4"/>
      <c r="H232" s="6"/>
      <c r="I232" s="6"/>
      <c r="J232" s="6"/>
      <c r="K232" s="6"/>
      <c r="L232" s="6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ht="12.0" hidden="1" customHeight="1">
      <c r="A233" s="4"/>
      <c r="B233" s="4"/>
      <c r="C233" s="4"/>
      <c r="D233" s="4"/>
      <c r="E233" s="4"/>
      <c r="F233" s="6"/>
      <c r="G233" s="4"/>
      <c r="H233" s="6"/>
      <c r="I233" s="6"/>
      <c r="J233" s="6"/>
      <c r="K233" s="6"/>
      <c r="L233" s="6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ht="12.0" hidden="1" customHeight="1">
      <c r="A234" s="4"/>
      <c r="B234" s="4"/>
      <c r="C234" s="4"/>
      <c r="D234" s="4"/>
      <c r="E234" s="4"/>
      <c r="F234" s="6"/>
      <c r="G234" s="4"/>
      <c r="H234" s="6"/>
      <c r="I234" s="6"/>
      <c r="J234" s="6"/>
      <c r="K234" s="6"/>
      <c r="L234" s="6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ht="12.0" hidden="1" customHeight="1">
      <c r="A235" s="4"/>
      <c r="B235" s="4"/>
      <c r="C235" s="4"/>
      <c r="D235" s="4"/>
      <c r="E235" s="4"/>
      <c r="F235" s="6"/>
      <c r="G235" s="4"/>
      <c r="H235" s="6"/>
      <c r="I235" s="6"/>
      <c r="J235" s="6"/>
      <c r="K235" s="6"/>
      <c r="L235" s="6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ht="12.0" hidden="1" customHeight="1">
      <c r="A236" s="4"/>
      <c r="B236" s="4"/>
      <c r="C236" s="4"/>
      <c r="D236" s="4"/>
      <c r="E236" s="4"/>
      <c r="F236" s="6"/>
      <c r="G236" s="4"/>
      <c r="H236" s="6"/>
      <c r="I236" s="6"/>
      <c r="J236" s="6"/>
      <c r="K236" s="6"/>
      <c r="L236" s="6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ht="12.0" hidden="1" customHeight="1">
      <c r="A237" s="4"/>
      <c r="B237" s="4"/>
      <c r="C237" s="4"/>
      <c r="D237" s="4"/>
      <c r="E237" s="4"/>
      <c r="F237" s="6"/>
      <c r="G237" s="4"/>
      <c r="H237" s="6"/>
      <c r="I237" s="6"/>
      <c r="J237" s="6"/>
      <c r="K237" s="6"/>
      <c r="L237" s="6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ht="12.0" hidden="1" customHeight="1">
      <c r="A238" s="4"/>
      <c r="B238" s="4"/>
      <c r="C238" s="4"/>
      <c r="D238" s="4"/>
      <c r="E238" s="4"/>
      <c r="F238" s="6"/>
      <c r="G238" s="4"/>
      <c r="H238" s="6"/>
      <c r="I238" s="6"/>
      <c r="J238" s="6"/>
      <c r="K238" s="6"/>
      <c r="L238" s="6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ht="12.0" hidden="1" customHeight="1">
      <c r="A239" s="4"/>
      <c r="B239" s="4"/>
      <c r="C239" s="4"/>
      <c r="D239" s="4"/>
      <c r="E239" s="4"/>
      <c r="F239" s="6"/>
      <c r="G239" s="4"/>
      <c r="H239" s="6"/>
      <c r="I239" s="6"/>
      <c r="J239" s="6"/>
      <c r="K239" s="6"/>
      <c r="L239" s="6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ht="12.0" hidden="1" customHeight="1">
      <c r="A240" s="4"/>
      <c r="B240" s="4"/>
      <c r="C240" s="4"/>
      <c r="D240" s="4"/>
      <c r="E240" s="4"/>
      <c r="F240" s="6"/>
      <c r="G240" s="4"/>
      <c r="H240" s="6"/>
      <c r="I240" s="6"/>
      <c r="J240" s="6"/>
      <c r="K240" s="6"/>
      <c r="L240" s="6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ht="12.0" hidden="1" customHeight="1">
      <c r="A241" s="4"/>
      <c r="B241" s="4"/>
      <c r="C241" s="4"/>
      <c r="D241" s="4"/>
      <c r="E241" s="4"/>
      <c r="F241" s="6"/>
      <c r="G241" s="4"/>
      <c r="H241" s="6"/>
      <c r="I241" s="6"/>
      <c r="J241" s="6"/>
      <c r="K241" s="6"/>
      <c r="L241" s="6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ht="12.0" hidden="1" customHeight="1">
      <c r="A242" s="4"/>
      <c r="B242" s="4"/>
      <c r="C242" s="4"/>
      <c r="D242" s="4"/>
      <c r="E242" s="4"/>
      <c r="F242" s="6"/>
      <c r="G242" s="4"/>
      <c r="H242" s="6"/>
      <c r="I242" s="6"/>
      <c r="J242" s="6"/>
      <c r="K242" s="6"/>
      <c r="L242" s="6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ht="12.0" hidden="1" customHeight="1">
      <c r="A243" s="4"/>
      <c r="B243" s="4"/>
      <c r="C243" s="4"/>
      <c r="D243" s="4"/>
      <c r="E243" s="4"/>
      <c r="F243" s="6"/>
      <c r="G243" s="4"/>
      <c r="H243" s="6"/>
      <c r="I243" s="6"/>
      <c r="J243" s="6"/>
      <c r="K243" s="6"/>
      <c r="L243" s="6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ht="12.0" hidden="1" customHeight="1">
      <c r="A244" s="4"/>
      <c r="B244" s="4"/>
      <c r="C244" s="4"/>
      <c r="D244" s="4"/>
      <c r="E244" s="4"/>
      <c r="F244" s="6"/>
      <c r="G244" s="4"/>
      <c r="H244" s="6"/>
      <c r="I244" s="6"/>
      <c r="J244" s="6"/>
      <c r="K244" s="6"/>
      <c r="L244" s="6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ht="12.0" hidden="1" customHeight="1">
      <c r="A245" s="4"/>
      <c r="B245" s="4"/>
      <c r="C245" s="4"/>
      <c r="D245" s="4"/>
      <c r="E245" s="4"/>
      <c r="F245" s="6"/>
      <c r="G245" s="4"/>
      <c r="H245" s="6"/>
      <c r="I245" s="6"/>
      <c r="J245" s="6"/>
      <c r="K245" s="6"/>
      <c r="L245" s="6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ht="12.0" hidden="1" customHeight="1">
      <c r="A246" s="4"/>
      <c r="B246" s="4"/>
      <c r="C246" s="4"/>
      <c r="D246" s="4"/>
      <c r="E246" s="4"/>
      <c r="F246" s="6"/>
      <c r="G246" s="4"/>
      <c r="H246" s="6"/>
      <c r="I246" s="6"/>
      <c r="J246" s="6"/>
      <c r="K246" s="6"/>
      <c r="L246" s="6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ht="12.0" hidden="1" customHeight="1">
      <c r="A247" s="4"/>
      <c r="B247" s="4"/>
      <c r="C247" s="4"/>
      <c r="D247" s="4"/>
      <c r="E247" s="4"/>
      <c r="F247" s="6"/>
      <c r="G247" s="4"/>
      <c r="H247" s="6"/>
      <c r="I247" s="6"/>
      <c r="J247" s="6"/>
      <c r="K247" s="6"/>
      <c r="L247" s="6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ht="12.0" hidden="1" customHeight="1">
      <c r="A248" s="4"/>
      <c r="B248" s="4"/>
      <c r="C248" s="4"/>
      <c r="D248" s="4"/>
      <c r="E248" s="4"/>
      <c r="F248" s="6"/>
      <c r="G248" s="4"/>
      <c r="H248" s="6"/>
      <c r="I248" s="6"/>
      <c r="J248" s="6"/>
      <c r="K248" s="6"/>
      <c r="L248" s="6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ht="12.0" hidden="1" customHeight="1">
      <c r="A249" s="4"/>
      <c r="B249" s="4"/>
      <c r="C249" s="4"/>
      <c r="D249" s="4"/>
      <c r="E249" s="4"/>
      <c r="F249" s="6"/>
      <c r="G249" s="4"/>
      <c r="H249" s="6"/>
      <c r="I249" s="6"/>
      <c r="J249" s="6"/>
      <c r="K249" s="6"/>
      <c r="L249" s="6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ht="12.0" hidden="1" customHeight="1">
      <c r="A250" s="4"/>
      <c r="B250" s="4"/>
      <c r="C250" s="4"/>
      <c r="D250" s="4"/>
      <c r="E250" s="4"/>
      <c r="F250" s="6"/>
      <c r="G250" s="4"/>
      <c r="H250" s="6"/>
      <c r="I250" s="6"/>
      <c r="J250" s="6"/>
      <c r="K250" s="6"/>
      <c r="L250" s="6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ht="12.0" hidden="1" customHeight="1">
      <c r="A251" s="4"/>
      <c r="B251" s="4"/>
      <c r="C251" s="4"/>
      <c r="D251" s="4"/>
      <c r="E251" s="4"/>
      <c r="F251" s="6"/>
      <c r="G251" s="4"/>
      <c r="H251" s="6"/>
      <c r="I251" s="6"/>
      <c r="J251" s="6"/>
      <c r="K251" s="6"/>
      <c r="L251" s="6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ht="12.0" hidden="1" customHeight="1">
      <c r="A252" s="4"/>
      <c r="B252" s="4"/>
      <c r="C252" s="4"/>
      <c r="D252" s="4"/>
      <c r="E252" s="4"/>
      <c r="F252" s="6"/>
      <c r="G252" s="4"/>
      <c r="H252" s="6"/>
      <c r="I252" s="6"/>
      <c r="J252" s="6"/>
      <c r="K252" s="6"/>
      <c r="L252" s="6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ht="12.0" hidden="1" customHeight="1">
      <c r="A253" s="4"/>
      <c r="B253" s="4"/>
      <c r="C253" s="4"/>
      <c r="D253" s="4"/>
      <c r="E253" s="4"/>
      <c r="F253" s="6"/>
      <c r="G253" s="4"/>
      <c r="H253" s="6"/>
      <c r="I253" s="6"/>
      <c r="J253" s="6"/>
      <c r="K253" s="6"/>
      <c r="L253" s="6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ht="12.0" hidden="1" customHeight="1">
      <c r="A254" s="4"/>
      <c r="B254" s="4"/>
      <c r="C254" s="4"/>
      <c r="D254" s="4"/>
      <c r="E254" s="4"/>
      <c r="F254" s="6"/>
      <c r="G254" s="4"/>
      <c r="H254" s="6"/>
      <c r="I254" s="6"/>
      <c r="J254" s="6"/>
      <c r="K254" s="6"/>
      <c r="L254" s="6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ht="12.0" hidden="1" customHeight="1">
      <c r="A255" s="4"/>
      <c r="B255" s="4"/>
      <c r="C255" s="4"/>
      <c r="D255" s="4"/>
      <c r="E255" s="4"/>
      <c r="F255" s="6"/>
      <c r="G255" s="4"/>
      <c r="H255" s="6"/>
      <c r="I255" s="6"/>
      <c r="J255" s="6"/>
      <c r="K255" s="6"/>
      <c r="L255" s="6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ht="12.0" hidden="1" customHeight="1">
      <c r="A256" s="4"/>
      <c r="B256" s="4"/>
      <c r="C256" s="4"/>
      <c r="D256" s="4"/>
      <c r="E256" s="4"/>
      <c r="F256" s="6"/>
      <c r="G256" s="4"/>
      <c r="H256" s="6"/>
      <c r="I256" s="6"/>
      <c r="J256" s="6"/>
      <c r="K256" s="6"/>
      <c r="L256" s="6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ht="12.0" hidden="1" customHeight="1">
      <c r="A257" s="4"/>
      <c r="B257" s="4"/>
      <c r="C257" s="4"/>
      <c r="D257" s="4"/>
      <c r="E257" s="4"/>
      <c r="F257" s="6"/>
      <c r="G257" s="4"/>
      <c r="H257" s="6"/>
      <c r="I257" s="6"/>
      <c r="J257" s="6"/>
      <c r="K257" s="6"/>
      <c r="L257" s="6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ht="12.0" hidden="1" customHeight="1">
      <c r="A258" s="4"/>
      <c r="B258" s="4"/>
      <c r="C258" s="4"/>
      <c r="D258" s="4"/>
      <c r="E258" s="4"/>
      <c r="F258" s="6"/>
      <c r="G258" s="4"/>
      <c r="H258" s="6"/>
      <c r="I258" s="6"/>
      <c r="J258" s="6"/>
      <c r="K258" s="6"/>
      <c r="L258" s="6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ht="12.0" hidden="1" customHeight="1">
      <c r="A259" s="4"/>
      <c r="B259" s="4"/>
      <c r="C259" s="4"/>
      <c r="D259" s="4"/>
      <c r="E259" s="4"/>
      <c r="F259" s="6"/>
      <c r="G259" s="4"/>
      <c r="H259" s="6"/>
      <c r="I259" s="6"/>
      <c r="J259" s="6"/>
      <c r="K259" s="6"/>
      <c r="L259" s="6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ht="12.0" hidden="1" customHeight="1">
      <c r="A260" s="4"/>
      <c r="B260" s="4"/>
      <c r="C260" s="4"/>
      <c r="D260" s="4"/>
      <c r="E260" s="4"/>
      <c r="F260" s="6"/>
      <c r="G260" s="4"/>
      <c r="H260" s="6"/>
      <c r="I260" s="6"/>
      <c r="J260" s="6"/>
      <c r="K260" s="6"/>
      <c r="L260" s="6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ht="12.0" hidden="1" customHeight="1">
      <c r="A261" s="4"/>
      <c r="B261" s="4"/>
      <c r="C261" s="4"/>
      <c r="D261" s="4"/>
      <c r="E261" s="4"/>
      <c r="F261" s="6"/>
      <c r="G261" s="4"/>
      <c r="H261" s="6"/>
      <c r="I261" s="6"/>
      <c r="J261" s="6"/>
      <c r="K261" s="6"/>
      <c r="L261" s="6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ht="12.0" hidden="1" customHeight="1">
      <c r="A262" s="4"/>
      <c r="B262" s="4"/>
      <c r="C262" s="4"/>
      <c r="D262" s="4"/>
      <c r="E262" s="4"/>
      <c r="F262" s="6"/>
      <c r="G262" s="4"/>
      <c r="H262" s="6"/>
      <c r="I262" s="6"/>
      <c r="J262" s="6"/>
      <c r="K262" s="6"/>
      <c r="L262" s="6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ht="12.75" customHeight="1">
      <c r="A263" s="4"/>
      <c r="B263" s="4"/>
      <c r="C263" s="4"/>
      <c r="D263" s="4"/>
      <c r="E263" s="4"/>
      <c r="F263" s="6"/>
      <c r="G263" s="4"/>
      <c r="H263" s="6"/>
      <c r="I263" s="4"/>
      <c r="J263" s="6" t="str">
        <f t="shared" ref="J263:J282" si="8">IF(K263=FALSE,"",K263)</f>
        <v/>
      </c>
      <c r="K263" s="119" t="b">
        <f>IF(O$60=1,L263)</f>
        <v>0</v>
      </c>
      <c r="L263" s="120">
        <f t="shared" ref="L263:L282" si="9">G$275+M263</f>
        <v>1111</v>
      </c>
      <c r="M263" s="87">
        <f t="shared" ref="M263:M282" si="10">G$275*N263</f>
        <v>11</v>
      </c>
      <c r="N263" s="121">
        <v>0.01</v>
      </c>
      <c r="O263" s="4" t="s">
        <v>157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ht="12.75" customHeight="1">
      <c r="A264" s="4"/>
      <c r="B264" s="4"/>
      <c r="C264" s="122">
        <f>C58/C60</f>
        <v>0</v>
      </c>
      <c r="D264" s="4"/>
      <c r="E264" s="4"/>
      <c r="F264" s="64" t="s">
        <v>158</v>
      </c>
      <c r="G264" s="64" t="s">
        <v>159</v>
      </c>
      <c r="H264" s="6"/>
      <c r="I264" s="81" t="s">
        <v>160</v>
      </c>
      <c r="J264" s="119">
        <f t="shared" si="8"/>
        <v>1122</v>
      </c>
      <c r="K264" s="119">
        <f>IF(O$60=2,L264)</f>
        <v>1122</v>
      </c>
      <c r="L264" s="120">
        <f t="shared" si="9"/>
        <v>1122</v>
      </c>
      <c r="M264" s="87">
        <f t="shared" si="10"/>
        <v>22</v>
      </c>
      <c r="N264" s="121">
        <v>0.02</v>
      </c>
      <c r="O264" s="4" t="s">
        <v>161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ht="12.0" customHeight="1">
      <c r="A265" s="4"/>
      <c r="B265" s="4"/>
      <c r="C265" s="4"/>
      <c r="D265" s="4"/>
      <c r="E265" s="4"/>
      <c r="F265" s="6"/>
      <c r="G265" s="4"/>
      <c r="H265" s="6"/>
      <c r="I265" s="4"/>
      <c r="J265" s="6" t="str">
        <f t="shared" si="8"/>
        <v/>
      </c>
      <c r="K265" s="119" t="b">
        <f>IF(O$60=3,L265)</f>
        <v>0</v>
      </c>
      <c r="L265" s="120">
        <f t="shared" si="9"/>
        <v>1133</v>
      </c>
      <c r="M265" s="87">
        <f t="shared" si="10"/>
        <v>33</v>
      </c>
      <c r="N265" s="121">
        <v>0.03</v>
      </c>
      <c r="O265" s="4" t="s">
        <v>162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ht="12.0" customHeight="1">
      <c r="A266" s="4"/>
      <c r="B266" s="4"/>
      <c r="C266" s="4"/>
      <c r="D266" s="4"/>
      <c r="E266" s="4"/>
      <c r="F266" s="6"/>
      <c r="G266" s="4"/>
      <c r="H266" s="6"/>
      <c r="I266" s="81" t="s">
        <v>163</v>
      </c>
      <c r="J266" s="6" t="str">
        <f t="shared" si="8"/>
        <v/>
      </c>
      <c r="K266" s="119" t="b">
        <f>IF(O$60=4,L266)</f>
        <v>0</v>
      </c>
      <c r="L266" s="120">
        <f t="shared" si="9"/>
        <v>1144</v>
      </c>
      <c r="M266" s="87">
        <f t="shared" si="10"/>
        <v>44</v>
      </c>
      <c r="N266" s="121">
        <v>0.04</v>
      </c>
      <c r="O266" s="4" t="s">
        <v>164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ht="12.0" customHeight="1">
      <c r="A267" s="4"/>
      <c r="B267" s="4"/>
      <c r="C267" s="4"/>
      <c r="D267" s="4"/>
      <c r="E267" s="4"/>
      <c r="F267" s="6"/>
      <c r="G267" s="4"/>
      <c r="H267" s="4"/>
      <c r="I267" s="6"/>
      <c r="J267" s="6" t="str">
        <f t="shared" si="8"/>
        <v/>
      </c>
      <c r="K267" s="119" t="b">
        <f>IF(O$60=5,L267)</f>
        <v>0</v>
      </c>
      <c r="L267" s="120">
        <f t="shared" si="9"/>
        <v>1155</v>
      </c>
      <c r="M267" s="87">
        <f t="shared" si="10"/>
        <v>55</v>
      </c>
      <c r="N267" s="121">
        <v>0.05</v>
      </c>
      <c r="O267" s="4" t="s">
        <v>165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ht="12.0" customHeight="1">
      <c r="A268" s="4"/>
      <c r="B268" s="4"/>
      <c r="C268" s="123"/>
      <c r="D268" s="4"/>
      <c r="E268" s="4"/>
      <c r="F268" s="4"/>
      <c r="G268" s="4"/>
      <c r="H268" s="6"/>
      <c r="I268" s="81" t="s">
        <v>166</v>
      </c>
      <c r="J268" s="6" t="str">
        <f t="shared" si="8"/>
        <v/>
      </c>
      <c r="K268" s="119" t="b">
        <f>IF(O$60=6,L268)</f>
        <v>0</v>
      </c>
      <c r="L268" s="120">
        <f t="shared" si="9"/>
        <v>1210</v>
      </c>
      <c r="M268" s="87">
        <f t="shared" si="10"/>
        <v>110</v>
      </c>
      <c r="N268" s="121">
        <v>0.1</v>
      </c>
      <c r="O268" s="4" t="s">
        <v>167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ht="12.0" customHeight="1">
      <c r="A269" s="4"/>
      <c r="B269" s="4"/>
      <c r="C269" s="123"/>
      <c r="D269" s="4"/>
      <c r="E269" s="4"/>
      <c r="F269" s="6"/>
      <c r="G269" s="4"/>
      <c r="H269" s="6"/>
      <c r="I269" s="6"/>
      <c r="J269" s="6" t="str">
        <f t="shared" si="8"/>
        <v/>
      </c>
      <c r="K269" s="119" t="b">
        <f>IF(O$60=7,L269)</f>
        <v>0</v>
      </c>
      <c r="L269" s="120">
        <f t="shared" si="9"/>
        <v>1221</v>
      </c>
      <c r="M269" s="87">
        <f t="shared" si="10"/>
        <v>121</v>
      </c>
      <c r="N269" s="121">
        <v>0.11</v>
      </c>
      <c r="O269" s="4" t="s">
        <v>168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ht="12.0" hidden="1" customHeight="1">
      <c r="A270" s="4"/>
      <c r="B270" s="4"/>
      <c r="C270" s="4"/>
      <c r="D270" s="4"/>
      <c r="E270" s="4"/>
      <c r="F270" s="6"/>
      <c r="G270" s="4"/>
      <c r="H270" s="6"/>
      <c r="I270" s="6"/>
      <c r="J270" s="6" t="str">
        <f t="shared" si="8"/>
        <v/>
      </c>
      <c r="K270" s="119" t="b">
        <f>IF(O$60=8,L270)</f>
        <v>0</v>
      </c>
      <c r="L270" s="120">
        <f t="shared" si="9"/>
        <v>1232</v>
      </c>
      <c r="M270" s="87">
        <f t="shared" si="10"/>
        <v>132</v>
      </c>
      <c r="N270" s="121">
        <v>0.12</v>
      </c>
      <c r="O270" s="4" t="s">
        <v>169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ht="12.0" hidden="1" customHeight="1">
      <c r="A271" s="4"/>
      <c r="B271" s="4"/>
      <c r="C271" s="4"/>
      <c r="D271" s="4"/>
      <c r="E271" s="4"/>
      <c r="F271" s="6"/>
      <c r="G271" s="4"/>
      <c r="H271" s="6"/>
      <c r="I271" s="6"/>
      <c r="J271" s="6" t="str">
        <f t="shared" si="8"/>
        <v/>
      </c>
      <c r="K271" s="119" t="b">
        <f>IF(O$60=9,L271)</f>
        <v>0</v>
      </c>
      <c r="L271" s="120">
        <f t="shared" si="9"/>
        <v>1243</v>
      </c>
      <c r="M271" s="87">
        <f t="shared" si="10"/>
        <v>143</v>
      </c>
      <c r="N271" s="121">
        <v>0.13</v>
      </c>
      <c r="O271" s="4" t="s">
        <v>170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ht="12.0" hidden="1" customHeight="1">
      <c r="A272" s="4"/>
      <c r="B272" s="4"/>
      <c r="C272" s="4"/>
      <c r="D272" s="4"/>
      <c r="E272" s="4"/>
      <c r="F272" s="6" t="s">
        <v>171</v>
      </c>
      <c r="G272" s="66">
        <f>IF(N57=1,O57,IF(N57=2,O58))</f>
        <v>1000</v>
      </c>
      <c r="H272" s="6"/>
      <c r="I272" s="6"/>
      <c r="J272" s="6" t="str">
        <f t="shared" si="8"/>
        <v/>
      </c>
      <c r="K272" s="119" t="b">
        <f>IF(O$60=10,L272)</f>
        <v>0</v>
      </c>
      <c r="L272" s="120">
        <f t="shared" si="9"/>
        <v>1320</v>
      </c>
      <c r="M272" s="87">
        <f t="shared" si="10"/>
        <v>220</v>
      </c>
      <c r="N272" s="121">
        <v>0.2</v>
      </c>
      <c r="O272" s="4" t="s">
        <v>172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ht="12.0" hidden="1" customHeight="1">
      <c r="A273" s="4"/>
      <c r="B273" s="4"/>
      <c r="C273" s="4" t="s">
        <v>173</v>
      </c>
      <c r="D273" s="4">
        <f>C58*2*1.1</f>
        <v>0</v>
      </c>
      <c r="E273" s="4"/>
      <c r="F273" s="6" t="s">
        <v>174</v>
      </c>
      <c r="G273" s="122">
        <f>IF(N54=1,O54,IF(N54=2,O55))</f>
        <v>100</v>
      </c>
      <c r="H273" s="6"/>
      <c r="I273" s="6"/>
      <c r="J273" s="6" t="str">
        <f t="shared" si="8"/>
        <v/>
      </c>
      <c r="K273" s="119" t="b">
        <f>IF(O$60=11,L273)</f>
        <v>0</v>
      </c>
      <c r="L273" s="120">
        <f t="shared" si="9"/>
        <v>1331</v>
      </c>
      <c r="M273" s="87">
        <f t="shared" si="10"/>
        <v>231</v>
      </c>
      <c r="N273" s="121">
        <v>0.21</v>
      </c>
      <c r="O273" s="4" t="s">
        <v>175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ht="12.0" hidden="1" customHeight="1">
      <c r="A274" s="4"/>
      <c r="B274" s="4"/>
      <c r="C274" s="4" t="s">
        <v>176</v>
      </c>
      <c r="D274" s="124">
        <f>C264*2*40</f>
        <v>0</v>
      </c>
      <c r="E274" s="4"/>
      <c r="F274" s="6"/>
      <c r="G274" s="4"/>
      <c r="H274" s="6"/>
      <c r="I274" s="6"/>
      <c r="J274" s="6" t="str">
        <f t="shared" si="8"/>
        <v/>
      </c>
      <c r="K274" s="119" t="b">
        <f>IF(O$60=12,L274)</f>
        <v>0</v>
      </c>
      <c r="L274" s="120">
        <f t="shared" si="9"/>
        <v>1342</v>
      </c>
      <c r="M274" s="87">
        <f t="shared" si="10"/>
        <v>242</v>
      </c>
      <c r="N274" s="121">
        <v>0.22</v>
      </c>
      <c r="O274" s="4" t="s">
        <v>177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ht="12.0" hidden="1" customHeight="1">
      <c r="A275" s="4"/>
      <c r="B275" s="4"/>
      <c r="C275" s="4" t="s">
        <v>178</v>
      </c>
      <c r="D275" s="4"/>
      <c r="E275" s="4"/>
      <c r="F275" s="6" t="s">
        <v>179</v>
      </c>
      <c r="G275" s="87">
        <f>G273+G272</f>
        <v>1100</v>
      </c>
      <c r="H275" s="6"/>
      <c r="I275" s="6"/>
      <c r="J275" s="6" t="str">
        <f t="shared" si="8"/>
        <v/>
      </c>
      <c r="K275" s="119" t="b">
        <f>IF(O$60=13,L275)</f>
        <v>0</v>
      </c>
      <c r="L275" s="120">
        <f t="shared" si="9"/>
        <v>1353</v>
      </c>
      <c r="M275" s="87">
        <f t="shared" si="10"/>
        <v>253</v>
      </c>
      <c r="N275" s="121">
        <v>0.23</v>
      </c>
      <c r="O275" s="4" t="s">
        <v>180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ht="12.0" hidden="1" customHeight="1">
      <c r="A276" s="4"/>
      <c r="B276" s="4"/>
      <c r="C276" s="122" t="s">
        <v>181</v>
      </c>
      <c r="D276" s="4">
        <v>300.0</v>
      </c>
      <c r="E276" s="4"/>
      <c r="F276" s="6"/>
      <c r="G276" s="4"/>
      <c r="H276" s="6"/>
      <c r="I276" s="6"/>
      <c r="J276" s="6" t="str">
        <f t="shared" si="8"/>
        <v/>
      </c>
      <c r="K276" s="119" t="b">
        <f>IF(O$60=14,L276)</f>
        <v>0</v>
      </c>
      <c r="L276" s="120">
        <f t="shared" si="9"/>
        <v>1430</v>
      </c>
      <c r="M276" s="87">
        <f t="shared" si="10"/>
        <v>330</v>
      </c>
      <c r="N276" s="121">
        <v>0.3</v>
      </c>
      <c r="O276" s="4" t="s">
        <v>182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ht="12.0" hidden="1" customHeight="1">
      <c r="A277" s="4"/>
      <c r="B277" s="4"/>
      <c r="C277" s="4"/>
      <c r="D277" s="4"/>
      <c r="E277" s="4"/>
      <c r="F277" s="6" t="s">
        <v>183</v>
      </c>
      <c r="G277" s="66">
        <f>SUM(J263:J282)</f>
        <v>1122</v>
      </c>
      <c r="H277" s="6"/>
      <c r="I277" s="6"/>
      <c r="J277" s="6" t="str">
        <f t="shared" si="8"/>
        <v/>
      </c>
      <c r="K277" s="119" t="b">
        <f>IF(O$60=15,L277)</f>
        <v>0</v>
      </c>
      <c r="L277" s="120">
        <f t="shared" si="9"/>
        <v>1441</v>
      </c>
      <c r="M277" s="87">
        <f t="shared" si="10"/>
        <v>341</v>
      </c>
      <c r="N277" s="121">
        <v>0.31</v>
      </c>
      <c r="O277" s="4" t="s">
        <v>184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ht="12.0" hidden="1" customHeight="1">
      <c r="A278" s="4"/>
      <c r="B278" s="4"/>
      <c r="C278" s="4"/>
      <c r="D278" s="4"/>
      <c r="E278" s="4"/>
      <c r="F278" s="6"/>
      <c r="G278" s="4"/>
      <c r="H278" s="6"/>
      <c r="I278" s="6"/>
      <c r="J278" s="6" t="str">
        <f t="shared" si="8"/>
        <v/>
      </c>
      <c r="K278" s="119" t="b">
        <f>IF(O$60=16,L278)</f>
        <v>0</v>
      </c>
      <c r="L278" s="120">
        <f t="shared" si="9"/>
        <v>1452</v>
      </c>
      <c r="M278" s="87">
        <f t="shared" si="10"/>
        <v>352</v>
      </c>
      <c r="N278" s="121">
        <v>0.32</v>
      </c>
      <c r="O278" s="4" t="s">
        <v>185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ht="12.0" hidden="1" customHeight="1">
      <c r="A279" s="4"/>
      <c r="B279" s="4"/>
      <c r="C279" s="4"/>
      <c r="D279" s="4"/>
      <c r="E279" s="4"/>
      <c r="F279" s="6" t="s">
        <v>186</v>
      </c>
      <c r="G279" s="122">
        <f>D273+D274</f>
        <v>0</v>
      </c>
      <c r="H279" s="6"/>
      <c r="I279" s="6"/>
      <c r="J279" s="6" t="str">
        <f t="shared" si="8"/>
        <v/>
      </c>
      <c r="K279" s="119" t="b">
        <f>IF(O$60=17,L279)</f>
        <v>0</v>
      </c>
      <c r="L279" s="120">
        <f t="shared" si="9"/>
        <v>1463</v>
      </c>
      <c r="M279" s="87">
        <f t="shared" si="10"/>
        <v>363</v>
      </c>
      <c r="N279" s="121">
        <v>0.33</v>
      </c>
      <c r="O279" s="4" t="s">
        <v>187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ht="12.0" hidden="1" customHeight="1">
      <c r="A280" s="4"/>
      <c r="B280" s="4"/>
      <c r="C280" s="4"/>
      <c r="D280" s="4"/>
      <c r="E280" s="4"/>
      <c r="F280" s="6"/>
      <c r="G280" s="4"/>
      <c r="H280" s="6"/>
      <c r="I280" s="6"/>
      <c r="J280" s="6" t="str">
        <f t="shared" si="8"/>
        <v/>
      </c>
      <c r="K280" s="119" t="b">
        <f>IF(O$60=18,L280)</f>
        <v>0</v>
      </c>
      <c r="L280" s="120">
        <f t="shared" si="9"/>
        <v>1760</v>
      </c>
      <c r="M280" s="87">
        <f t="shared" si="10"/>
        <v>660</v>
      </c>
      <c r="N280" s="121">
        <v>0.6</v>
      </c>
      <c r="O280" s="4" t="s">
        <v>188</v>
      </c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ht="12.0" hidden="1" customHeight="1">
      <c r="A281" s="4"/>
      <c r="B281" s="4"/>
      <c r="C281" s="4"/>
      <c r="D281" s="4"/>
      <c r="E281" s="4"/>
      <c r="F281" s="6" t="s">
        <v>189</v>
      </c>
      <c r="G281" s="4">
        <f>N284*100</f>
        <v>100</v>
      </c>
      <c r="H281" s="6"/>
      <c r="I281" s="6"/>
      <c r="J281" s="6" t="str">
        <f t="shared" si="8"/>
        <v/>
      </c>
      <c r="K281" s="119" t="b">
        <f>IF(O$60=19,L281)</f>
        <v>0</v>
      </c>
      <c r="L281" s="120">
        <f t="shared" si="9"/>
        <v>1771</v>
      </c>
      <c r="M281" s="87">
        <f t="shared" si="10"/>
        <v>671</v>
      </c>
      <c r="N281" s="121">
        <v>0.61</v>
      </c>
      <c r="O281" s="4" t="s">
        <v>190</v>
      </c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ht="12.0" hidden="1" customHeight="1">
      <c r="A282" s="4"/>
      <c r="B282" s="4"/>
      <c r="C282" s="4"/>
      <c r="D282" s="4"/>
      <c r="E282" s="4"/>
      <c r="F282" s="6"/>
      <c r="G282" s="4"/>
      <c r="H282" s="6"/>
      <c r="I282" s="6"/>
      <c r="J282" s="6" t="str">
        <f t="shared" si="8"/>
        <v/>
      </c>
      <c r="K282" s="119" t="b">
        <f>IF(O$60=20,L282)</f>
        <v>0</v>
      </c>
      <c r="L282" s="120">
        <f t="shared" si="9"/>
        <v>1782</v>
      </c>
      <c r="M282" s="87">
        <f t="shared" si="10"/>
        <v>682</v>
      </c>
      <c r="N282" s="121">
        <v>0.62</v>
      </c>
      <c r="O282" s="4" t="s">
        <v>191</v>
      </c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ht="12.0" hidden="1" customHeight="1">
      <c r="A283" s="4"/>
      <c r="B283" s="4"/>
      <c r="C283" s="4"/>
      <c r="D283" s="4"/>
      <c r="E283" s="4"/>
      <c r="F283" s="6" t="s">
        <v>192</v>
      </c>
      <c r="G283" s="87">
        <f>G277*N284</f>
        <v>1122</v>
      </c>
      <c r="H283" s="6"/>
      <c r="I283" s="6"/>
      <c r="J283" s="6"/>
      <c r="K283" s="6"/>
      <c r="L283" s="6"/>
      <c r="M283" s="4"/>
      <c r="N283" s="4"/>
      <c r="O283" s="4" t="s">
        <v>193</v>
      </c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ht="12.0" hidden="1" customHeight="1">
      <c r="A284" s="4"/>
      <c r="B284" s="4"/>
      <c r="C284" s="4"/>
      <c r="D284" s="4"/>
      <c r="E284" s="4"/>
      <c r="F284" s="6"/>
      <c r="G284" s="4"/>
      <c r="H284" s="6"/>
      <c r="I284" s="6"/>
      <c r="J284" s="6"/>
      <c r="K284" s="6"/>
      <c r="L284" s="6"/>
      <c r="M284" s="4">
        <v>1.0</v>
      </c>
      <c r="N284" s="4">
        <v>1.0</v>
      </c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ht="12.0" hidden="1" customHeight="1">
      <c r="A285" s="4"/>
      <c r="B285" s="4"/>
      <c r="C285" s="4"/>
      <c r="D285" s="4"/>
      <c r="E285" s="4"/>
      <c r="F285" s="6" t="s">
        <v>194</v>
      </c>
      <c r="G285" s="4" t="b">
        <f>IF(C264&gt;8,D276)</f>
        <v>0</v>
      </c>
      <c r="H285" s="6"/>
      <c r="I285" s="6"/>
      <c r="J285" s="6"/>
      <c r="K285" s="6"/>
      <c r="L285" s="6"/>
      <c r="M285" s="4">
        <v>2.0</v>
      </c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ht="12.0" hidden="1" customHeight="1">
      <c r="A286" s="4"/>
      <c r="B286" s="4"/>
      <c r="C286" s="4"/>
      <c r="D286" s="4"/>
      <c r="E286" s="4"/>
      <c r="F286" s="6"/>
      <c r="G286" s="4"/>
      <c r="H286" s="6"/>
      <c r="I286" s="6"/>
      <c r="J286" s="6"/>
      <c r="K286" s="6"/>
      <c r="L286" s="6"/>
      <c r="M286" s="4">
        <v>3.0</v>
      </c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ht="12.0" hidden="1" customHeight="1">
      <c r="A287" s="4"/>
      <c r="B287" s="4"/>
      <c r="C287" s="4"/>
      <c r="D287" s="4"/>
      <c r="E287" s="4"/>
      <c r="F287" s="6"/>
      <c r="G287" s="4"/>
      <c r="H287" s="6"/>
      <c r="I287" s="6"/>
      <c r="J287" s="6"/>
      <c r="K287" s="6"/>
      <c r="L287" s="6"/>
      <c r="M287" s="4">
        <v>4.0</v>
      </c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ht="12.0" hidden="1" customHeight="1">
      <c r="A288" s="4"/>
      <c r="B288" s="4"/>
      <c r="C288" s="4"/>
      <c r="D288" s="4"/>
      <c r="E288" s="4"/>
      <c r="F288" s="6"/>
      <c r="G288" s="4"/>
      <c r="H288" s="6"/>
      <c r="I288" s="6"/>
      <c r="J288" s="6"/>
      <c r="K288" s="6"/>
      <c r="L288" s="6"/>
      <c r="M288" s="4">
        <v>5.0</v>
      </c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ht="12.0" hidden="1" customHeight="1">
      <c r="A289" s="4"/>
      <c r="B289" s="4"/>
      <c r="C289" s="4"/>
      <c r="D289" s="4"/>
      <c r="E289" s="4"/>
      <c r="F289" s="6"/>
      <c r="G289" s="4"/>
      <c r="H289" s="6"/>
      <c r="I289" s="6"/>
      <c r="J289" s="6"/>
      <c r="K289" s="6"/>
      <c r="L289" s="6"/>
      <c r="M289" s="4">
        <v>6.0</v>
      </c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ht="12.0" hidden="1" customHeight="1">
      <c r="A290" s="4"/>
      <c r="B290" s="4"/>
      <c r="C290" s="4"/>
      <c r="D290" s="4"/>
      <c r="E290" s="4"/>
      <c r="F290" s="6"/>
      <c r="G290" s="4"/>
      <c r="H290" s="6"/>
      <c r="I290" s="6"/>
      <c r="J290" s="6"/>
      <c r="K290" s="6"/>
      <c r="L290" s="6"/>
      <c r="M290" s="4">
        <v>7.0</v>
      </c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ht="12.0" hidden="1" customHeight="1">
      <c r="A291" s="4"/>
      <c r="B291" s="4"/>
      <c r="C291" s="4"/>
      <c r="D291" s="4"/>
      <c r="E291" s="4"/>
      <c r="F291" s="6"/>
      <c r="G291" s="4"/>
      <c r="H291" s="6"/>
      <c r="I291" s="6"/>
      <c r="J291" s="6"/>
      <c r="K291" s="6"/>
      <c r="L291" s="6"/>
      <c r="M291" s="4">
        <v>8.0</v>
      </c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ht="12.0" hidden="1" customHeight="1">
      <c r="A292" s="4"/>
      <c r="B292" s="4"/>
      <c r="C292" s="4"/>
      <c r="D292" s="4"/>
      <c r="E292" s="4"/>
      <c r="F292" s="6"/>
      <c r="G292" s="4"/>
      <c r="H292" s="6"/>
      <c r="I292" s="6"/>
      <c r="J292" s="6"/>
      <c r="K292" s="6"/>
      <c r="L292" s="6"/>
      <c r="M292" s="4">
        <v>9.0</v>
      </c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ht="12.0" hidden="1" customHeight="1">
      <c r="A293" s="4"/>
      <c r="B293" s="4"/>
      <c r="C293" s="4"/>
      <c r="D293" s="4"/>
      <c r="E293" s="4"/>
      <c r="F293" s="6"/>
      <c r="G293" s="4"/>
      <c r="H293" s="6"/>
      <c r="I293" s="6"/>
      <c r="J293" s="6"/>
      <c r="K293" s="6"/>
      <c r="L293" s="6"/>
      <c r="M293" s="4">
        <v>10.0</v>
      </c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ht="12.0" hidden="1" customHeight="1">
      <c r="A294" s="4"/>
      <c r="B294" s="4"/>
      <c r="C294" s="4"/>
      <c r="D294" s="4"/>
      <c r="E294" s="4"/>
      <c r="F294" s="6"/>
      <c r="G294" s="4"/>
      <c r="H294" s="6"/>
      <c r="I294" s="6"/>
      <c r="J294" s="6"/>
      <c r="K294" s="6"/>
      <c r="L294" s="6"/>
      <c r="M294" s="4">
        <v>11.0</v>
      </c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ht="12.0" hidden="1" customHeight="1">
      <c r="A295" s="4"/>
      <c r="B295" s="4"/>
      <c r="C295" s="4"/>
      <c r="D295" s="4"/>
      <c r="E295" s="4"/>
      <c r="F295" s="6"/>
      <c r="G295" s="4"/>
      <c r="H295" s="6"/>
      <c r="I295" s="6"/>
      <c r="J295" s="6"/>
      <c r="K295" s="6"/>
      <c r="L295" s="6"/>
      <c r="M295" s="4">
        <v>12.0</v>
      </c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ht="12.0" hidden="1" customHeight="1">
      <c r="A296" s="4"/>
      <c r="B296" s="4"/>
      <c r="C296" s="4"/>
      <c r="D296" s="4"/>
      <c r="E296" s="4"/>
      <c r="F296" s="6"/>
      <c r="G296" s="4"/>
      <c r="H296" s="6"/>
      <c r="I296" s="6"/>
      <c r="J296" s="6"/>
      <c r="K296" s="6"/>
      <c r="L296" s="6"/>
      <c r="M296" s="4">
        <v>13.0</v>
      </c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ht="12.0" hidden="1" customHeight="1">
      <c r="A297" s="4"/>
      <c r="B297" s="4"/>
      <c r="C297" s="4"/>
      <c r="D297" s="4"/>
      <c r="E297" s="4"/>
      <c r="F297" s="6"/>
      <c r="G297" s="4"/>
      <c r="H297" s="6"/>
      <c r="I297" s="6"/>
      <c r="J297" s="6"/>
      <c r="K297" s="6"/>
      <c r="L297" s="6"/>
      <c r="M297" s="4">
        <v>14.0</v>
      </c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ht="12.0" hidden="1" customHeight="1">
      <c r="A298" s="4"/>
      <c r="B298" s="4"/>
      <c r="C298" s="4"/>
      <c r="D298" s="4"/>
      <c r="E298" s="4"/>
      <c r="F298" s="6"/>
      <c r="G298" s="4"/>
      <c r="H298" s="6"/>
      <c r="I298" s="6"/>
      <c r="J298" s="6"/>
      <c r="K298" s="6"/>
      <c r="L298" s="6"/>
      <c r="M298" s="4">
        <v>15.0</v>
      </c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ht="12.0" hidden="1" customHeight="1">
      <c r="A299" s="4"/>
      <c r="B299" s="4"/>
      <c r="C299" s="4"/>
      <c r="D299" s="4"/>
      <c r="E299" s="4"/>
      <c r="F299" s="6"/>
      <c r="G299" s="4"/>
      <c r="H299" s="6"/>
      <c r="I299" s="6"/>
      <c r="J299" s="6"/>
      <c r="K299" s="6"/>
      <c r="L299" s="6"/>
      <c r="M299" s="4">
        <v>16.0</v>
      </c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ht="12.0" hidden="1" customHeight="1">
      <c r="A300" s="4"/>
      <c r="B300" s="4"/>
      <c r="C300" s="4"/>
      <c r="D300" s="4"/>
      <c r="E300" s="4"/>
      <c r="F300" s="6"/>
      <c r="G300" s="4"/>
      <c r="H300" s="6"/>
      <c r="I300" s="6"/>
      <c r="J300" s="6"/>
      <c r="K300" s="6"/>
      <c r="L300" s="6"/>
      <c r="M300" s="4">
        <v>17.0</v>
      </c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ht="12.0" hidden="1" customHeight="1">
      <c r="A301" s="4"/>
      <c r="B301" s="4"/>
      <c r="C301" s="4"/>
      <c r="D301" s="4"/>
      <c r="E301" s="4"/>
      <c r="F301" s="6"/>
      <c r="G301" s="4"/>
      <c r="H301" s="6"/>
      <c r="I301" s="6"/>
      <c r="J301" s="6"/>
      <c r="K301" s="6"/>
      <c r="L301" s="6"/>
      <c r="M301" s="4">
        <v>18.0</v>
      </c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ht="12.0" hidden="1" customHeight="1">
      <c r="A302" s="4"/>
      <c r="B302" s="4"/>
      <c r="C302" s="4"/>
      <c r="D302" s="4"/>
      <c r="E302" s="4"/>
      <c r="F302" s="6"/>
      <c r="G302" s="4"/>
      <c r="H302" s="6"/>
      <c r="I302" s="6"/>
      <c r="J302" s="6"/>
      <c r="K302" s="6"/>
      <c r="L302" s="6"/>
      <c r="M302" s="4">
        <v>19.0</v>
      </c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ht="12.0" hidden="1" customHeight="1">
      <c r="A303" s="4"/>
      <c r="B303" s="4"/>
      <c r="C303" s="4"/>
      <c r="D303" s="4"/>
      <c r="E303" s="4"/>
      <c r="F303" s="6"/>
      <c r="G303" s="4"/>
      <c r="H303" s="6"/>
      <c r="I303" s="6"/>
      <c r="J303" s="6"/>
      <c r="K303" s="6"/>
      <c r="L303" s="6"/>
      <c r="M303" s="4">
        <v>20.0</v>
      </c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ht="12.75" customHeight="1">
      <c r="A304" s="4"/>
      <c r="B304" s="4"/>
      <c r="C304" s="4"/>
      <c r="D304" s="4"/>
      <c r="E304" s="4"/>
      <c r="F304" s="125" t="s">
        <v>195</v>
      </c>
      <c r="G304" s="126">
        <f>SUM(G283+G281+G279+G285)</f>
        <v>1222</v>
      </c>
      <c r="H304" s="6"/>
      <c r="I304" s="81" t="s">
        <v>196</v>
      </c>
      <c r="J304" s="6"/>
      <c r="K304" s="6"/>
      <c r="L304" s="6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ht="12.75" customHeight="1">
      <c r="A305" s="4"/>
      <c r="B305" s="4"/>
      <c r="C305" s="4"/>
      <c r="D305" s="4"/>
      <c r="E305" s="4"/>
      <c r="H305" s="6"/>
      <c r="I305" s="6"/>
      <c r="J305" s="6"/>
      <c r="K305" s="6"/>
      <c r="L305" s="6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ht="12.0" customHeight="1">
      <c r="A306" s="4"/>
      <c r="B306" s="4"/>
      <c r="C306" s="4"/>
      <c r="D306" s="4"/>
      <c r="E306" s="4"/>
      <c r="F306" s="6"/>
      <c r="G306" s="4"/>
      <c r="H306" s="6"/>
      <c r="I306" s="81" t="s">
        <v>197</v>
      </c>
      <c r="J306" s="6"/>
      <c r="K306" s="6"/>
      <c r="L306" s="6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ht="12.0" customHeight="1">
      <c r="A307" s="4"/>
      <c r="B307" s="4"/>
      <c r="C307" s="4"/>
      <c r="D307" s="4"/>
      <c r="E307" s="4"/>
      <c r="F307" s="6"/>
      <c r="G307" s="4"/>
      <c r="H307" s="6"/>
      <c r="I307" s="6"/>
      <c r="J307" s="6"/>
      <c r="K307" s="6"/>
      <c r="L307" s="6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ht="12.0" customHeight="1">
      <c r="A308" s="4"/>
      <c r="B308" s="4"/>
      <c r="C308" s="4"/>
      <c r="D308" s="4"/>
      <c r="E308" s="4"/>
      <c r="F308" s="6"/>
      <c r="G308" s="4"/>
      <c r="H308" s="6"/>
      <c r="I308" s="6"/>
      <c r="J308" s="6"/>
      <c r="K308" s="6"/>
      <c r="L308" s="6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ht="12.0" customHeight="1">
      <c r="A309" s="4"/>
      <c r="B309" s="4"/>
      <c r="C309" s="4"/>
      <c r="D309" s="4"/>
      <c r="E309" s="4"/>
      <c r="F309" s="127" t="s">
        <v>198</v>
      </c>
      <c r="G309" s="4"/>
      <c r="H309" s="6"/>
      <c r="I309" s="6"/>
      <c r="J309" s="6"/>
      <c r="K309" s="6"/>
      <c r="L309" s="6"/>
      <c r="M309" s="4"/>
      <c r="N309" s="4"/>
      <c r="O309" s="4"/>
      <c r="P309" s="128" t="s">
        <v>199</v>
      </c>
      <c r="Q309" s="129"/>
      <c r="R309" s="129"/>
      <c r="S309" s="129"/>
      <c r="T309" s="129"/>
      <c r="U309" s="129"/>
      <c r="V309" s="4"/>
      <c r="W309" s="4"/>
      <c r="X309" s="4"/>
      <c r="Y309" s="4"/>
      <c r="Z309" s="4"/>
      <c r="AA309" s="4"/>
      <c r="AB309" s="4"/>
    </row>
    <row r="310" ht="12.0" customHeight="1">
      <c r="A310" s="4"/>
      <c r="B310" s="4"/>
      <c r="C310" s="4"/>
      <c r="D310" s="4"/>
      <c r="E310" s="4"/>
      <c r="F310" s="6"/>
      <c r="G310" s="4"/>
      <c r="H310" s="6"/>
      <c r="I310" s="6"/>
      <c r="J310" s="6"/>
      <c r="K310" s="6"/>
      <c r="L310" s="6"/>
      <c r="M310" s="4"/>
      <c r="N310" s="4"/>
      <c r="O310" s="4"/>
      <c r="P310" s="129"/>
      <c r="Q310" s="130" t="s">
        <v>200</v>
      </c>
      <c r="R310" s="129"/>
      <c r="S310" s="131" t="s">
        <v>201</v>
      </c>
      <c r="T310" s="129"/>
      <c r="U310" s="129"/>
      <c r="V310" s="4"/>
      <c r="W310" s="4"/>
      <c r="X310" s="4"/>
      <c r="Y310" s="4"/>
      <c r="Z310" s="4"/>
      <c r="AA310" s="4"/>
      <c r="AB310" s="4"/>
    </row>
    <row r="311" ht="12.0" customHeight="1">
      <c r="A311" s="4"/>
      <c r="B311" s="4"/>
      <c r="C311" s="4"/>
      <c r="D311" s="4"/>
      <c r="E311" s="4"/>
      <c r="F311" s="127" t="s">
        <v>202</v>
      </c>
      <c r="G311" s="4"/>
      <c r="H311" s="6"/>
      <c r="I311" s="6"/>
      <c r="J311" s="6"/>
      <c r="K311" s="6"/>
      <c r="L311" s="6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ht="12.0" customHeight="1">
      <c r="A312" s="4"/>
      <c r="B312" s="4"/>
      <c r="C312" s="4"/>
      <c r="D312" s="4"/>
      <c r="E312" s="4"/>
      <c r="F312" s="6"/>
      <c r="G312" s="4"/>
      <c r="H312" s="6"/>
      <c r="I312" s="6"/>
      <c r="J312" s="6"/>
      <c r="K312" s="6"/>
      <c r="L312" s="6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ht="12.0" customHeight="1">
      <c r="A313" s="4"/>
      <c r="B313" s="4"/>
      <c r="C313" s="4"/>
      <c r="D313" s="4"/>
      <c r="E313" s="4"/>
      <c r="F313" s="127" t="s">
        <v>203</v>
      </c>
      <c r="G313" s="4"/>
      <c r="H313" s="6"/>
      <c r="I313" s="6"/>
      <c r="J313" s="6"/>
      <c r="K313" s="6"/>
      <c r="L313" s="6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ht="12.0" customHeight="1">
      <c r="A314" s="4"/>
      <c r="B314" s="4"/>
      <c r="C314" s="4"/>
      <c r="D314" s="4"/>
      <c r="E314" s="4"/>
      <c r="F314" s="6"/>
      <c r="G314" s="4"/>
      <c r="H314" s="6"/>
      <c r="I314" s="6"/>
      <c r="J314" s="6"/>
      <c r="K314" s="6"/>
      <c r="L314" s="6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ht="12.0" customHeight="1">
      <c r="A315" s="4"/>
      <c r="B315" s="4"/>
      <c r="C315" s="4"/>
      <c r="D315" s="4"/>
      <c r="E315" s="4"/>
      <c r="F315" s="127" t="s">
        <v>204</v>
      </c>
      <c r="G315" s="4"/>
      <c r="H315" s="6"/>
      <c r="I315" s="6"/>
      <c r="J315" s="6"/>
      <c r="K315" s="6"/>
      <c r="L315" s="6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ht="12.0" customHeight="1">
      <c r="A316" s="4"/>
      <c r="B316" s="4"/>
      <c r="C316" s="4"/>
      <c r="D316" s="4"/>
      <c r="E316" s="4"/>
      <c r="F316" s="127" t="s">
        <v>205</v>
      </c>
      <c r="G316" s="4"/>
      <c r="H316" s="6"/>
      <c r="I316" s="6"/>
      <c r="J316" s="6"/>
      <c r="K316" s="6"/>
      <c r="L316" s="6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ht="12.0" customHeight="1">
      <c r="A317" s="4"/>
      <c r="B317" s="4"/>
      <c r="C317" s="4"/>
      <c r="D317" s="4"/>
      <c r="E317" s="4"/>
      <c r="F317" s="6"/>
      <c r="G317" s="4"/>
      <c r="H317" s="6"/>
      <c r="I317" s="6"/>
      <c r="J317" s="6"/>
      <c r="K317" s="6"/>
      <c r="L317" s="6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ht="12.0" customHeight="1">
      <c r="A318" s="4"/>
      <c r="B318" s="4"/>
      <c r="C318" s="4"/>
      <c r="D318" s="4"/>
      <c r="E318" s="4"/>
      <c r="F318" s="6"/>
      <c r="G318" s="4"/>
      <c r="H318" s="6"/>
      <c r="I318" s="6"/>
      <c r="J318" s="6"/>
      <c r="K318" s="6"/>
      <c r="L318" s="6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ht="12.0" customHeight="1">
      <c r="A319" s="4"/>
      <c r="B319" s="4"/>
      <c r="C319" s="4"/>
      <c r="D319" s="4"/>
      <c r="E319" s="4"/>
      <c r="F319" s="6"/>
      <c r="G319" s="4"/>
      <c r="H319" s="6"/>
      <c r="I319" s="6"/>
      <c r="J319" s="6"/>
      <c r="K319" s="6"/>
      <c r="L319" s="6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ht="12.0" customHeight="1">
      <c r="A320" s="4"/>
      <c r="B320" s="4"/>
      <c r="C320" s="4"/>
      <c r="D320" s="4"/>
      <c r="E320" s="4"/>
      <c r="F320" s="6"/>
      <c r="G320" s="4"/>
      <c r="H320" s="6"/>
      <c r="I320" s="6"/>
      <c r="J320" s="6"/>
      <c r="K320" s="6"/>
      <c r="L320" s="6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ht="12.0" customHeight="1">
      <c r="A321" s="4"/>
      <c r="B321" s="4"/>
      <c r="C321" s="4"/>
      <c r="D321" s="4"/>
      <c r="E321" s="4"/>
      <c r="F321" s="6"/>
      <c r="G321" s="4"/>
      <c r="H321" s="6"/>
      <c r="I321" s="6"/>
      <c r="J321" s="6"/>
      <c r="K321" s="6"/>
      <c r="L321" s="6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ht="12.0" customHeight="1">
      <c r="A322" s="4"/>
      <c r="B322" s="4"/>
      <c r="C322" s="4"/>
      <c r="D322" s="4"/>
      <c r="E322" s="4"/>
      <c r="F322" s="6"/>
      <c r="G322" s="4"/>
      <c r="H322" s="6"/>
      <c r="I322" s="6"/>
      <c r="J322" s="6"/>
      <c r="K322" s="6"/>
      <c r="L322" s="6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ht="12.0" customHeight="1">
      <c r="A323" s="4"/>
      <c r="B323" s="4"/>
      <c r="C323" s="4"/>
      <c r="D323" s="4"/>
      <c r="E323" s="4"/>
      <c r="F323" s="6"/>
      <c r="G323" s="4"/>
      <c r="H323" s="6"/>
      <c r="I323" s="6"/>
      <c r="J323" s="6"/>
      <c r="K323" s="6"/>
      <c r="L323" s="6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ht="12.0" customHeight="1">
      <c r="A324" s="4"/>
      <c r="B324" s="4"/>
      <c r="C324" s="4"/>
      <c r="D324" s="4"/>
      <c r="E324" s="4"/>
      <c r="F324" s="6"/>
      <c r="G324" s="4"/>
      <c r="H324" s="6"/>
      <c r="I324" s="6"/>
      <c r="J324" s="6"/>
      <c r="K324" s="6"/>
      <c r="L324" s="6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ht="12.0" customHeight="1">
      <c r="A325" s="4"/>
      <c r="B325" s="4"/>
      <c r="C325" s="4"/>
      <c r="D325" s="4"/>
      <c r="E325" s="4"/>
      <c r="F325" s="6"/>
      <c r="G325" s="4"/>
      <c r="H325" s="6"/>
      <c r="I325" s="6"/>
      <c r="J325" s="6"/>
      <c r="K325" s="6"/>
      <c r="L325" s="6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ht="12.0" customHeight="1">
      <c r="A326" s="4"/>
      <c r="B326" s="4"/>
      <c r="C326" s="4"/>
      <c r="D326" s="4"/>
      <c r="E326" s="4"/>
      <c r="F326" s="6"/>
      <c r="G326" s="4"/>
      <c r="H326" s="6"/>
      <c r="I326" s="6"/>
      <c r="J326" s="6"/>
      <c r="K326" s="6"/>
      <c r="L326" s="6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ht="12.0" customHeight="1">
      <c r="A327" s="4"/>
      <c r="B327" s="4"/>
      <c r="C327" s="4"/>
      <c r="D327" s="4"/>
      <c r="E327" s="4"/>
      <c r="F327" s="6"/>
      <c r="G327" s="4"/>
      <c r="H327" s="6"/>
      <c r="I327" s="6"/>
      <c r="J327" s="6"/>
      <c r="K327" s="6"/>
      <c r="L327" s="6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ht="12.0" customHeight="1">
      <c r="A328" s="4"/>
      <c r="B328" s="4"/>
      <c r="C328" s="4"/>
      <c r="D328" s="4"/>
      <c r="E328" s="4"/>
      <c r="F328" s="6"/>
      <c r="G328" s="4"/>
      <c r="H328" s="6"/>
      <c r="I328" s="6"/>
      <c r="J328" s="6"/>
      <c r="K328" s="6"/>
      <c r="L328" s="6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ht="12.0" customHeight="1">
      <c r="A329" s="4"/>
      <c r="B329" s="4"/>
      <c r="C329" s="4"/>
      <c r="D329" s="4"/>
      <c r="E329" s="4"/>
      <c r="F329" s="6"/>
      <c r="G329" s="4"/>
      <c r="H329" s="6"/>
      <c r="I329" s="6"/>
      <c r="J329" s="6"/>
      <c r="K329" s="6"/>
      <c r="L329" s="6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ht="12.0" customHeight="1">
      <c r="A330" s="4"/>
      <c r="B330" s="4"/>
      <c r="C330" s="4"/>
      <c r="D330" s="4"/>
      <c r="E330" s="4"/>
      <c r="F330" s="6"/>
      <c r="G330" s="4"/>
      <c r="H330" s="6"/>
      <c r="I330" s="6"/>
      <c r="J330" s="6"/>
      <c r="K330" s="6"/>
      <c r="L330" s="6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ht="12.0" customHeight="1">
      <c r="A331" s="4"/>
      <c r="B331" s="4"/>
      <c r="C331" s="4"/>
      <c r="D331" s="4"/>
      <c r="E331" s="4"/>
      <c r="F331" s="6"/>
      <c r="G331" s="4"/>
      <c r="H331" s="6"/>
      <c r="I331" s="6"/>
      <c r="J331" s="6"/>
      <c r="K331" s="6"/>
      <c r="L331" s="6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ht="12.0" customHeight="1">
      <c r="A332" s="4"/>
      <c r="B332" s="4"/>
      <c r="C332" s="4"/>
      <c r="D332" s="4"/>
      <c r="E332" s="4"/>
      <c r="F332" s="6"/>
      <c r="G332" s="4"/>
      <c r="H332" s="6"/>
      <c r="I332" s="6"/>
      <c r="J332" s="6"/>
      <c r="K332" s="6"/>
      <c r="L332" s="6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ht="12.0" customHeight="1">
      <c r="A333" s="4"/>
      <c r="B333" s="4"/>
      <c r="C333" s="4"/>
      <c r="D333" s="4"/>
      <c r="E333" s="4"/>
      <c r="F333" s="6"/>
      <c r="G333" s="4"/>
      <c r="H333" s="6"/>
      <c r="I333" s="6"/>
      <c r="J333" s="6"/>
      <c r="K333" s="6"/>
      <c r="L333" s="6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ht="12.0" customHeight="1">
      <c r="A334" s="4"/>
      <c r="B334" s="4"/>
      <c r="C334" s="4"/>
      <c r="D334" s="4"/>
      <c r="E334" s="4"/>
      <c r="F334" s="6"/>
      <c r="G334" s="4"/>
      <c r="H334" s="6"/>
      <c r="I334" s="6"/>
      <c r="J334" s="6"/>
      <c r="K334" s="6"/>
      <c r="L334" s="6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ht="12.0" customHeight="1">
      <c r="A335" s="4"/>
      <c r="B335" s="4"/>
      <c r="C335" s="4"/>
      <c r="D335" s="4"/>
      <c r="E335" s="4"/>
      <c r="F335" s="6"/>
      <c r="G335" s="4"/>
      <c r="H335" s="6"/>
      <c r="I335" s="6"/>
      <c r="J335" s="6"/>
      <c r="K335" s="6"/>
      <c r="L335" s="6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ht="12.0" customHeight="1">
      <c r="A336" s="4"/>
      <c r="B336" s="4"/>
      <c r="C336" s="4"/>
      <c r="D336" s="4"/>
      <c r="E336" s="4"/>
      <c r="F336" s="6"/>
      <c r="G336" s="4"/>
      <c r="H336" s="6"/>
      <c r="I336" s="6"/>
      <c r="J336" s="6"/>
      <c r="K336" s="6"/>
      <c r="L336" s="6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ht="12.0" customHeight="1">
      <c r="A337" s="4"/>
      <c r="B337" s="4"/>
      <c r="C337" s="4"/>
      <c r="D337" s="4"/>
      <c r="E337" s="4"/>
      <c r="F337" s="6"/>
      <c r="G337" s="4"/>
      <c r="H337" s="6"/>
      <c r="I337" s="6"/>
      <c r="J337" s="6"/>
      <c r="K337" s="6"/>
      <c r="L337" s="6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ht="12.0" customHeight="1">
      <c r="A338" s="4"/>
      <c r="B338" s="4"/>
      <c r="C338" s="4"/>
      <c r="D338" s="4"/>
      <c r="E338" s="4"/>
      <c r="F338" s="6"/>
      <c r="G338" s="4"/>
      <c r="H338" s="6"/>
      <c r="I338" s="6"/>
      <c r="J338" s="6"/>
      <c r="K338" s="6"/>
      <c r="L338" s="6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ht="12.0" customHeight="1">
      <c r="A339" s="4"/>
      <c r="B339" s="4"/>
      <c r="C339" s="4"/>
      <c r="D339" s="4"/>
      <c r="E339" s="4"/>
      <c r="F339" s="6"/>
      <c r="G339" s="4"/>
      <c r="H339" s="6"/>
      <c r="I339" s="6"/>
      <c r="J339" s="6"/>
      <c r="K339" s="6"/>
      <c r="L339" s="6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ht="12.0" customHeight="1">
      <c r="A340" s="4"/>
      <c r="B340" s="4"/>
      <c r="C340" s="4"/>
      <c r="D340" s="4"/>
      <c r="E340" s="4"/>
      <c r="F340" s="6"/>
      <c r="G340" s="4"/>
      <c r="H340" s="6"/>
      <c r="I340" s="6"/>
      <c r="J340" s="6"/>
      <c r="K340" s="6"/>
      <c r="L340" s="6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ht="12.0" customHeight="1">
      <c r="A341" s="4"/>
      <c r="B341" s="4"/>
      <c r="C341" s="4"/>
      <c r="D341" s="4"/>
      <c r="E341" s="4"/>
      <c r="F341" s="6"/>
      <c r="G341" s="4"/>
      <c r="H341" s="6"/>
      <c r="I341" s="6"/>
      <c r="J341" s="6"/>
      <c r="K341" s="6"/>
      <c r="L341" s="6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ht="12.0" customHeight="1">
      <c r="A342" s="4"/>
      <c r="B342" s="4"/>
      <c r="C342" s="4"/>
      <c r="D342" s="4"/>
      <c r="E342" s="4"/>
      <c r="F342" s="6"/>
      <c r="G342" s="4"/>
      <c r="H342" s="6"/>
      <c r="I342" s="6"/>
      <c r="J342" s="6"/>
      <c r="K342" s="6"/>
      <c r="L342" s="6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ht="12.0" customHeight="1">
      <c r="A343" s="4"/>
      <c r="B343" s="4"/>
      <c r="C343" s="4"/>
      <c r="D343" s="4"/>
      <c r="E343" s="4"/>
      <c r="F343" s="6"/>
      <c r="G343" s="4"/>
      <c r="H343" s="6"/>
      <c r="I343" s="6"/>
      <c r="J343" s="6"/>
      <c r="K343" s="6"/>
      <c r="L343" s="6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ht="12.0" customHeight="1">
      <c r="A344" s="4"/>
      <c r="B344" s="4"/>
      <c r="C344" s="4"/>
      <c r="D344" s="4"/>
      <c r="E344" s="4"/>
      <c r="F344" s="6"/>
      <c r="G344" s="4"/>
      <c r="H344" s="6"/>
      <c r="I344" s="6"/>
      <c r="J344" s="6"/>
      <c r="K344" s="6"/>
      <c r="L344" s="6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ht="12.0" customHeight="1">
      <c r="A345" s="4"/>
      <c r="B345" s="4"/>
      <c r="C345" s="4"/>
      <c r="D345" s="4"/>
      <c r="E345" s="4"/>
      <c r="F345" s="6"/>
      <c r="G345" s="4"/>
      <c r="H345" s="6"/>
      <c r="I345" s="6"/>
      <c r="J345" s="6"/>
      <c r="K345" s="6"/>
      <c r="L345" s="6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ht="12.0" customHeight="1">
      <c r="A346" s="4"/>
      <c r="B346" s="4"/>
      <c r="C346" s="4"/>
      <c r="D346" s="4"/>
      <c r="E346" s="4"/>
      <c r="F346" s="6"/>
      <c r="G346" s="4"/>
      <c r="H346" s="6"/>
      <c r="I346" s="6"/>
      <c r="J346" s="6"/>
      <c r="K346" s="6"/>
      <c r="L346" s="6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ht="12.0" customHeight="1">
      <c r="A347" s="4"/>
      <c r="B347" s="4"/>
      <c r="C347" s="4"/>
      <c r="D347" s="4"/>
      <c r="E347" s="4"/>
      <c r="F347" s="6"/>
      <c r="G347" s="4"/>
      <c r="H347" s="6"/>
      <c r="I347" s="6"/>
      <c r="J347" s="6"/>
      <c r="K347" s="6"/>
      <c r="L347" s="6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ht="12.0" customHeight="1">
      <c r="A348" s="4"/>
      <c r="B348" s="4"/>
      <c r="C348" s="4"/>
      <c r="D348" s="4"/>
      <c r="E348" s="4"/>
      <c r="F348" s="6"/>
      <c r="G348" s="4"/>
      <c r="H348" s="6"/>
      <c r="I348" s="6"/>
      <c r="J348" s="6"/>
      <c r="K348" s="6"/>
      <c r="L348" s="6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ht="12.0" customHeight="1">
      <c r="A349" s="4"/>
      <c r="B349" s="4"/>
      <c r="C349" s="4"/>
      <c r="D349" s="4"/>
      <c r="E349" s="4"/>
      <c r="F349" s="6"/>
      <c r="G349" s="4"/>
      <c r="H349" s="6"/>
      <c r="I349" s="6"/>
      <c r="J349" s="6"/>
      <c r="K349" s="6"/>
      <c r="L349" s="6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ht="12.0" customHeight="1">
      <c r="A350" s="4"/>
      <c r="B350" s="4"/>
      <c r="C350" s="4"/>
      <c r="D350" s="4"/>
      <c r="E350" s="4"/>
      <c r="F350" s="6"/>
      <c r="G350" s="4"/>
      <c r="H350" s="6"/>
      <c r="I350" s="6"/>
      <c r="J350" s="6"/>
      <c r="K350" s="6"/>
      <c r="L350" s="6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ht="12.0" customHeight="1">
      <c r="A351" s="4"/>
      <c r="B351" s="4"/>
      <c r="C351" s="4"/>
      <c r="D351" s="4"/>
      <c r="E351" s="4"/>
      <c r="F351" s="6"/>
      <c r="G351" s="4"/>
      <c r="H351" s="6"/>
      <c r="I351" s="6"/>
      <c r="J351" s="6"/>
      <c r="K351" s="6"/>
      <c r="L351" s="6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ht="12.0" customHeight="1">
      <c r="A352" s="4"/>
      <c r="B352" s="4"/>
      <c r="C352" s="4"/>
      <c r="D352" s="4"/>
      <c r="E352" s="4"/>
      <c r="F352" s="6"/>
      <c r="G352" s="4"/>
      <c r="H352" s="6"/>
      <c r="I352" s="6"/>
      <c r="J352" s="6"/>
      <c r="K352" s="6"/>
      <c r="L352" s="6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ht="12.0" customHeight="1">
      <c r="A353" s="4"/>
      <c r="B353" s="4"/>
      <c r="C353" s="4"/>
      <c r="D353" s="4"/>
      <c r="E353" s="4"/>
      <c r="F353" s="6"/>
      <c r="G353" s="4"/>
      <c r="H353" s="6"/>
      <c r="I353" s="6"/>
      <c r="J353" s="6"/>
      <c r="K353" s="6"/>
      <c r="L353" s="6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ht="12.0" customHeight="1">
      <c r="A354" s="4"/>
      <c r="B354" s="4"/>
      <c r="C354" s="4"/>
      <c r="D354" s="4"/>
      <c r="E354" s="4"/>
      <c r="F354" s="6"/>
      <c r="G354" s="4"/>
      <c r="H354" s="6"/>
      <c r="I354" s="6"/>
      <c r="J354" s="6"/>
      <c r="K354" s="6"/>
      <c r="L354" s="6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ht="12.0" customHeight="1">
      <c r="A355" s="4"/>
      <c r="B355" s="4"/>
      <c r="C355" s="4"/>
      <c r="D355" s="4"/>
      <c r="E355" s="4"/>
      <c r="F355" s="6"/>
      <c r="G355" s="4"/>
      <c r="H355" s="6"/>
      <c r="I355" s="6"/>
      <c r="J355" s="6"/>
      <c r="K355" s="6"/>
      <c r="L355" s="6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ht="12.0" customHeight="1">
      <c r="A356" s="4"/>
      <c r="B356" s="4"/>
      <c r="C356" s="4"/>
      <c r="D356" s="4"/>
      <c r="E356" s="4"/>
      <c r="F356" s="6"/>
      <c r="G356" s="4"/>
      <c r="H356" s="6"/>
      <c r="I356" s="6"/>
      <c r="J356" s="6"/>
      <c r="K356" s="6"/>
      <c r="L356" s="6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ht="12.0" customHeight="1">
      <c r="A357" s="4"/>
      <c r="B357" s="4"/>
      <c r="C357" s="4"/>
      <c r="D357" s="4"/>
      <c r="E357" s="4"/>
      <c r="F357" s="6"/>
      <c r="G357" s="4"/>
      <c r="H357" s="6"/>
      <c r="I357" s="6"/>
      <c r="J357" s="6"/>
      <c r="K357" s="6"/>
      <c r="L357" s="6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ht="12.0" customHeight="1">
      <c r="A358" s="4"/>
      <c r="B358" s="4"/>
      <c r="C358" s="4"/>
      <c r="D358" s="4"/>
      <c r="E358" s="4"/>
      <c r="F358" s="6"/>
      <c r="G358" s="4"/>
      <c r="H358" s="6"/>
      <c r="I358" s="6"/>
      <c r="J358" s="6"/>
      <c r="K358" s="6"/>
      <c r="L358" s="6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ht="12.0" customHeight="1">
      <c r="A359" s="4"/>
      <c r="B359" s="4"/>
      <c r="C359" s="4"/>
      <c r="D359" s="4"/>
      <c r="E359" s="4"/>
      <c r="F359" s="6"/>
      <c r="G359" s="4"/>
      <c r="H359" s="6"/>
      <c r="I359" s="6"/>
      <c r="J359" s="6"/>
      <c r="K359" s="6"/>
      <c r="L359" s="6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ht="12.0" customHeight="1">
      <c r="A360" s="4"/>
      <c r="B360" s="4"/>
      <c r="C360" s="4"/>
      <c r="D360" s="4"/>
      <c r="E360" s="4"/>
      <c r="F360" s="6"/>
      <c r="G360" s="4"/>
      <c r="H360" s="6"/>
      <c r="I360" s="6"/>
      <c r="J360" s="6"/>
      <c r="K360" s="6"/>
      <c r="L360" s="6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ht="12.0" customHeight="1">
      <c r="A361" s="4"/>
      <c r="B361" s="4"/>
      <c r="C361" s="4"/>
      <c r="D361" s="4"/>
      <c r="E361" s="4"/>
      <c r="F361" s="6"/>
      <c r="G361" s="4"/>
      <c r="H361" s="6"/>
      <c r="I361" s="6"/>
      <c r="J361" s="6"/>
      <c r="K361" s="6"/>
      <c r="L361" s="6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ht="12.0" customHeight="1">
      <c r="A362" s="4"/>
      <c r="B362" s="4"/>
      <c r="C362" s="4"/>
      <c r="D362" s="4"/>
      <c r="E362" s="4"/>
      <c r="F362" s="6"/>
      <c r="G362" s="4"/>
      <c r="H362" s="6"/>
      <c r="I362" s="6"/>
      <c r="J362" s="6"/>
      <c r="K362" s="6"/>
      <c r="L362" s="6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ht="12.0" customHeight="1">
      <c r="A363" s="4"/>
      <c r="B363" s="4"/>
      <c r="C363" s="4"/>
      <c r="D363" s="4"/>
      <c r="E363" s="4"/>
      <c r="F363" s="6"/>
      <c r="G363" s="4"/>
      <c r="H363" s="6"/>
      <c r="I363" s="6"/>
      <c r="J363" s="6"/>
      <c r="K363" s="6"/>
      <c r="L363" s="6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ht="12.0" customHeight="1">
      <c r="A364" s="4"/>
      <c r="B364" s="4"/>
      <c r="C364" s="4"/>
      <c r="D364" s="4"/>
      <c r="E364" s="4"/>
      <c r="F364" s="6"/>
      <c r="G364" s="4"/>
      <c r="H364" s="6"/>
      <c r="I364" s="6"/>
      <c r="J364" s="6"/>
      <c r="K364" s="6"/>
      <c r="L364" s="6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ht="12.0" customHeight="1">
      <c r="A365" s="4"/>
      <c r="B365" s="4"/>
      <c r="C365" s="4"/>
      <c r="D365" s="4"/>
      <c r="E365" s="4"/>
      <c r="F365" s="6"/>
      <c r="G365" s="4"/>
      <c r="H365" s="6"/>
      <c r="I365" s="6"/>
      <c r="J365" s="6"/>
      <c r="K365" s="6"/>
      <c r="L365" s="6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ht="12.0" customHeight="1">
      <c r="A366" s="4"/>
      <c r="B366" s="4"/>
      <c r="C366" s="4"/>
      <c r="D366" s="4"/>
      <c r="E366" s="4"/>
      <c r="F366" s="6"/>
      <c r="G366" s="4"/>
      <c r="H366" s="6"/>
      <c r="I366" s="6"/>
      <c r="J366" s="6"/>
      <c r="K366" s="6"/>
      <c r="L366" s="6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ht="12.0" customHeight="1">
      <c r="A367" s="4"/>
      <c r="B367" s="4"/>
      <c r="C367" s="4"/>
      <c r="D367" s="4"/>
      <c r="E367" s="4"/>
      <c r="F367" s="6"/>
      <c r="G367" s="4"/>
      <c r="H367" s="6"/>
      <c r="I367" s="6"/>
      <c r="J367" s="6"/>
      <c r="K367" s="6"/>
      <c r="L367" s="6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ht="12.0" customHeight="1">
      <c r="A368" s="4"/>
      <c r="B368" s="4"/>
      <c r="C368" s="4"/>
      <c r="D368" s="4"/>
      <c r="E368" s="4"/>
      <c r="F368" s="6"/>
      <c r="G368" s="4"/>
      <c r="H368" s="6"/>
      <c r="I368" s="6"/>
      <c r="J368" s="6"/>
      <c r="K368" s="6"/>
      <c r="L368" s="6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ht="12.0" customHeight="1">
      <c r="A369" s="4"/>
      <c r="B369" s="4"/>
      <c r="C369" s="4"/>
      <c r="D369" s="4"/>
      <c r="E369" s="4"/>
      <c r="F369" s="6"/>
      <c r="G369" s="4"/>
      <c r="H369" s="6"/>
      <c r="I369" s="6"/>
      <c r="J369" s="6"/>
      <c r="K369" s="6"/>
      <c r="L369" s="6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ht="12.0" customHeight="1">
      <c r="A370" s="4"/>
      <c r="B370" s="4"/>
      <c r="C370" s="4"/>
      <c r="D370" s="4"/>
      <c r="E370" s="4"/>
      <c r="F370" s="6"/>
      <c r="G370" s="4"/>
      <c r="H370" s="6"/>
      <c r="I370" s="6"/>
      <c r="J370" s="6"/>
      <c r="K370" s="6"/>
      <c r="L370" s="6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ht="12.0" customHeight="1">
      <c r="A371" s="4"/>
      <c r="B371" s="4"/>
      <c r="C371" s="4"/>
      <c r="D371" s="4"/>
      <c r="E371" s="4"/>
      <c r="F371" s="6"/>
      <c r="G371" s="4"/>
      <c r="H371" s="6"/>
      <c r="I371" s="6"/>
      <c r="J371" s="6"/>
      <c r="K371" s="6"/>
      <c r="L371" s="6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ht="12.0" customHeight="1">
      <c r="A372" s="4"/>
      <c r="B372" s="4"/>
      <c r="C372" s="4"/>
      <c r="D372" s="4"/>
      <c r="E372" s="4"/>
      <c r="F372" s="6"/>
      <c r="G372" s="4"/>
      <c r="H372" s="6"/>
      <c r="I372" s="6"/>
      <c r="J372" s="6"/>
      <c r="K372" s="6"/>
      <c r="L372" s="6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ht="12.0" customHeight="1">
      <c r="A373" s="4"/>
      <c r="B373" s="4"/>
      <c r="C373" s="4"/>
      <c r="D373" s="4"/>
      <c r="E373" s="4"/>
      <c r="F373" s="6"/>
      <c r="G373" s="4"/>
      <c r="H373" s="6"/>
      <c r="I373" s="6"/>
      <c r="J373" s="6"/>
      <c r="K373" s="6"/>
      <c r="L373" s="6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ht="12.0" customHeight="1">
      <c r="A374" s="4"/>
      <c r="B374" s="4"/>
      <c r="C374" s="4"/>
      <c r="D374" s="4"/>
      <c r="E374" s="4"/>
      <c r="F374" s="6"/>
      <c r="G374" s="4"/>
      <c r="H374" s="6"/>
      <c r="I374" s="6"/>
      <c r="J374" s="6"/>
      <c r="K374" s="6"/>
      <c r="L374" s="6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ht="12.0" customHeight="1">
      <c r="A375" s="4"/>
      <c r="B375" s="4"/>
      <c r="C375" s="4"/>
      <c r="D375" s="4"/>
      <c r="E375" s="4"/>
      <c r="F375" s="6"/>
      <c r="G375" s="4"/>
      <c r="H375" s="6"/>
      <c r="I375" s="6"/>
      <c r="J375" s="6"/>
      <c r="K375" s="6"/>
      <c r="L375" s="6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ht="12.0" customHeight="1">
      <c r="A376" s="4"/>
      <c r="B376" s="4"/>
      <c r="C376" s="4"/>
      <c r="D376" s="4"/>
      <c r="E376" s="4"/>
      <c r="F376" s="6"/>
      <c r="G376" s="4"/>
      <c r="H376" s="6"/>
      <c r="I376" s="6"/>
      <c r="J376" s="6"/>
      <c r="K376" s="6"/>
      <c r="L376" s="6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ht="12.0" customHeight="1">
      <c r="A377" s="4"/>
      <c r="B377" s="4"/>
      <c r="C377" s="4"/>
      <c r="D377" s="4"/>
      <c r="E377" s="4"/>
      <c r="F377" s="6"/>
      <c r="G377" s="4"/>
      <c r="H377" s="6"/>
      <c r="I377" s="6"/>
      <c r="J377" s="6"/>
      <c r="K377" s="6"/>
      <c r="L377" s="6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ht="12.0" customHeight="1">
      <c r="A378" s="4"/>
      <c r="B378" s="4"/>
      <c r="C378" s="4"/>
      <c r="D378" s="4"/>
      <c r="E378" s="4"/>
      <c r="F378" s="6"/>
      <c r="G378" s="4"/>
      <c r="H378" s="6"/>
      <c r="I378" s="6"/>
      <c r="J378" s="6"/>
      <c r="K378" s="6"/>
      <c r="L378" s="6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ht="12.0" customHeight="1">
      <c r="A379" s="4"/>
      <c r="B379" s="4"/>
      <c r="C379" s="4"/>
      <c r="D379" s="4"/>
      <c r="E379" s="4"/>
      <c r="F379" s="6"/>
      <c r="G379" s="4"/>
      <c r="H379" s="6"/>
      <c r="I379" s="6"/>
      <c r="J379" s="6"/>
      <c r="K379" s="6"/>
      <c r="L379" s="6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ht="12.0" customHeight="1">
      <c r="A380" s="4"/>
      <c r="B380" s="4"/>
      <c r="C380" s="4"/>
      <c r="D380" s="4"/>
      <c r="E380" s="4"/>
      <c r="F380" s="6"/>
      <c r="G380" s="4"/>
      <c r="H380" s="6"/>
      <c r="I380" s="6"/>
      <c r="J380" s="6"/>
      <c r="K380" s="6"/>
      <c r="L380" s="6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ht="12.0" customHeight="1">
      <c r="A381" s="4"/>
      <c r="B381" s="4"/>
      <c r="C381" s="4"/>
      <c r="D381" s="4"/>
      <c r="E381" s="4"/>
      <c r="F381" s="6"/>
      <c r="G381" s="4"/>
      <c r="H381" s="6"/>
      <c r="I381" s="6"/>
      <c r="J381" s="6"/>
      <c r="K381" s="6"/>
      <c r="L381" s="6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ht="12.0" customHeight="1">
      <c r="A382" s="4"/>
      <c r="B382" s="4"/>
      <c r="C382" s="4"/>
      <c r="D382" s="4"/>
      <c r="E382" s="4"/>
      <c r="F382" s="6"/>
      <c r="G382" s="4"/>
      <c r="H382" s="6"/>
      <c r="I382" s="6"/>
      <c r="J382" s="6"/>
      <c r="K382" s="6"/>
      <c r="L382" s="6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ht="12.0" customHeight="1">
      <c r="A383" s="4"/>
      <c r="B383" s="4"/>
      <c r="C383" s="4"/>
      <c r="D383" s="4"/>
      <c r="E383" s="4"/>
      <c r="F383" s="6"/>
      <c r="G383" s="4"/>
      <c r="H383" s="6"/>
      <c r="I383" s="6"/>
      <c r="J383" s="6"/>
      <c r="K383" s="6"/>
      <c r="L383" s="6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ht="12.0" customHeight="1">
      <c r="A384" s="4"/>
      <c r="B384" s="4"/>
      <c r="C384" s="4"/>
      <c r="D384" s="4"/>
      <c r="E384" s="4"/>
      <c r="F384" s="6"/>
      <c r="G384" s="4"/>
      <c r="H384" s="6"/>
      <c r="I384" s="6"/>
      <c r="J384" s="6"/>
      <c r="K384" s="6"/>
      <c r="L384" s="6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ht="12.0" customHeight="1">
      <c r="A385" s="4"/>
      <c r="B385" s="4"/>
      <c r="C385" s="4"/>
      <c r="D385" s="4"/>
      <c r="E385" s="4"/>
      <c r="F385" s="6"/>
      <c r="G385" s="4"/>
      <c r="H385" s="6"/>
      <c r="I385" s="6"/>
      <c r="J385" s="6"/>
      <c r="K385" s="6"/>
      <c r="L385" s="6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ht="12.0" customHeight="1">
      <c r="A386" s="4"/>
      <c r="B386" s="4"/>
      <c r="C386" s="4"/>
      <c r="D386" s="4"/>
      <c r="E386" s="4"/>
      <c r="F386" s="6"/>
      <c r="G386" s="4"/>
      <c r="H386" s="6"/>
      <c r="I386" s="6"/>
      <c r="J386" s="6"/>
      <c r="K386" s="6"/>
      <c r="L386" s="6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ht="12.0" customHeight="1">
      <c r="A387" s="4"/>
      <c r="B387" s="4"/>
      <c r="C387" s="4"/>
      <c r="D387" s="4"/>
      <c r="E387" s="4"/>
      <c r="F387" s="6"/>
      <c r="G387" s="4"/>
      <c r="H387" s="6"/>
      <c r="I387" s="6"/>
      <c r="J387" s="6"/>
      <c r="K387" s="6"/>
      <c r="L387" s="6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ht="12.0" customHeight="1">
      <c r="A388" s="4"/>
      <c r="B388" s="4"/>
      <c r="C388" s="4"/>
      <c r="D388" s="4"/>
      <c r="E388" s="4"/>
      <c r="F388" s="6"/>
      <c r="G388" s="4"/>
      <c r="H388" s="6"/>
      <c r="I388" s="6"/>
      <c r="J388" s="6"/>
      <c r="K388" s="6"/>
      <c r="L388" s="6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ht="12.0" customHeight="1">
      <c r="A389" s="4"/>
      <c r="B389" s="4"/>
      <c r="C389" s="4"/>
      <c r="D389" s="4"/>
      <c r="E389" s="4"/>
      <c r="F389" s="6"/>
      <c r="G389" s="4"/>
      <c r="H389" s="6"/>
      <c r="I389" s="6"/>
      <c r="J389" s="6"/>
      <c r="K389" s="6"/>
      <c r="L389" s="6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ht="12.0" customHeight="1">
      <c r="A390" s="4"/>
      <c r="B390" s="4"/>
      <c r="C390" s="4"/>
      <c r="D390" s="4"/>
      <c r="E390" s="4"/>
      <c r="F390" s="6"/>
      <c r="G390" s="4"/>
      <c r="H390" s="6"/>
      <c r="I390" s="6"/>
      <c r="J390" s="6"/>
      <c r="K390" s="6"/>
      <c r="L390" s="6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ht="12.0" customHeight="1">
      <c r="A391" s="4"/>
      <c r="B391" s="4"/>
      <c r="C391" s="4"/>
      <c r="D391" s="4"/>
      <c r="E391" s="4"/>
      <c r="F391" s="6"/>
      <c r="G391" s="4"/>
      <c r="H391" s="6"/>
      <c r="I391" s="6"/>
      <c r="J391" s="6"/>
      <c r="K391" s="6"/>
      <c r="L391" s="6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ht="12.0" customHeight="1">
      <c r="A392" s="4"/>
      <c r="B392" s="4"/>
      <c r="C392" s="4"/>
      <c r="D392" s="4"/>
      <c r="E392" s="4"/>
      <c r="F392" s="6"/>
      <c r="G392" s="4"/>
      <c r="H392" s="6"/>
      <c r="I392" s="6"/>
      <c r="J392" s="6"/>
      <c r="K392" s="6"/>
      <c r="L392" s="6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ht="12.0" customHeight="1">
      <c r="A393" s="4"/>
      <c r="B393" s="4"/>
      <c r="C393" s="4"/>
      <c r="D393" s="4"/>
      <c r="E393" s="4"/>
      <c r="F393" s="6"/>
      <c r="G393" s="4"/>
      <c r="H393" s="6"/>
      <c r="I393" s="6"/>
      <c r="J393" s="6"/>
      <c r="K393" s="6"/>
      <c r="L393" s="6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ht="12.0" customHeight="1">
      <c r="A394" s="4"/>
      <c r="B394" s="4"/>
      <c r="C394" s="4"/>
      <c r="D394" s="4"/>
      <c r="E394" s="4"/>
      <c r="F394" s="6"/>
      <c r="G394" s="4"/>
      <c r="H394" s="6"/>
      <c r="I394" s="6"/>
      <c r="J394" s="6"/>
      <c r="K394" s="6"/>
      <c r="L394" s="6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ht="12.0" customHeight="1">
      <c r="A395" s="4"/>
      <c r="B395" s="4"/>
      <c r="C395" s="4"/>
      <c r="D395" s="4"/>
      <c r="E395" s="4"/>
      <c r="F395" s="6"/>
      <c r="G395" s="4"/>
      <c r="H395" s="6"/>
      <c r="I395" s="6"/>
      <c r="J395" s="6"/>
      <c r="K395" s="6"/>
      <c r="L395" s="6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ht="12.0" customHeight="1">
      <c r="A396" s="4"/>
      <c r="B396" s="4"/>
      <c r="C396" s="4"/>
      <c r="D396" s="4"/>
      <c r="E396" s="4"/>
      <c r="F396" s="6"/>
      <c r="G396" s="4"/>
      <c r="H396" s="6"/>
      <c r="I396" s="6"/>
      <c r="J396" s="6"/>
      <c r="K396" s="6"/>
      <c r="L396" s="6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ht="12.0" customHeight="1">
      <c r="A397" s="4"/>
      <c r="B397" s="4"/>
      <c r="C397" s="4"/>
      <c r="D397" s="4"/>
      <c r="E397" s="4"/>
      <c r="F397" s="6"/>
      <c r="G397" s="4"/>
      <c r="H397" s="6"/>
      <c r="I397" s="6"/>
      <c r="J397" s="6"/>
      <c r="K397" s="6"/>
      <c r="L397" s="6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ht="12.0" customHeight="1">
      <c r="A398" s="4"/>
      <c r="B398" s="4"/>
      <c r="C398" s="4"/>
      <c r="D398" s="4"/>
      <c r="E398" s="4"/>
      <c r="F398" s="6"/>
      <c r="G398" s="4"/>
      <c r="H398" s="6"/>
      <c r="I398" s="6"/>
      <c r="J398" s="6"/>
      <c r="K398" s="6"/>
      <c r="L398" s="6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ht="12.0" customHeight="1">
      <c r="A399" s="4"/>
      <c r="B399" s="4"/>
      <c r="C399" s="4"/>
      <c r="D399" s="4"/>
      <c r="E399" s="4"/>
      <c r="F399" s="6"/>
      <c r="G399" s="4"/>
      <c r="H399" s="6"/>
      <c r="I399" s="6"/>
      <c r="J399" s="6"/>
      <c r="K399" s="6"/>
      <c r="L399" s="6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ht="12.0" customHeight="1">
      <c r="A400" s="4"/>
      <c r="B400" s="4"/>
      <c r="C400" s="4"/>
      <c r="D400" s="4"/>
      <c r="E400" s="4"/>
      <c r="F400" s="6"/>
      <c r="G400" s="4"/>
      <c r="H400" s="6"/>
      <c r="I400" s="6"/>
      <c r="J400" s="6"/>
      <c r="K400" s="6"/>
      <c r="L400" s="6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ht="12.0" customHeight="1">
      <c r="A401" s="4"/>
      <c r="B401" s="4"/>
      <c r="C401" s="4"/>
      <c r="D401" s="4"/>
      <c r="E401" s="4"/>
      <c r="F401" s="6"/>
      <c r="G401" s="4"/>
      <c r="H401" s="6"/>
      <c r="I401" s="6"/>
      <c r="J401" s="6"/>
      <c r="K401" s="6"/>
      <c r="L401" s="6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ht="12.0" customHeight="1">
      <c r="A402" s="4"/>
      <c r="B402" s="4"/>
      <c r="C402" s="4"/>
      <c r="D402" s="4"/>
      <c r="E402" s="4"/>
      <c r="F402" s="6"/>
      <c r="G402" s="4"/>
      <c r="H402" s="6"/>
      <c r="I402" s="6"/>
      <c r="J402" s="6"/>
      <c r="K402" s="6"/>
      <c r="L402" s="6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ht="12.0" customHeight="1">
      <c r="A403" s="4"/>
      <c r="B403" s="4"/>
      <c r="C403" s="4"/>
      <c r="D403" s="4"/>
      <c r="E403" s="4"/>
      <c r="F403" s="6"/>
      <c r="G403" s="4"/>
      <c r="H403" s="6"/>
      <c r="I403" s="6"/>
      <c r="J403" s="6"/>
      <c r="K403" s="6"/>
      <c r="L403" s="6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ht="12.0" customHeight="1">
      <c r="A404" s="4"/>
      <c r="B404" s="4"/>
      <c r="C404" s="4"/>
      <c r="D404" s="4"/>
      <c r="E404" s="4"/>
      <c r="F404" s="6"/>
      <c r="G404" s="4"/>
      <c r="H404" s="6"/>
      <c r="I404" s="6"/>
      <c r="J404" s="6"/>
      <c r="K404" s="6"/>
      <c r="L404" s="6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ht="12.0" customHeight="1">
      <c r="A405" s="4"/>
      <c r="B405" s="4"/>
      <c r="C405" s="4"/>
      <c r="D405" s="4"/>
      <c r="E405" s="4"/>
      <c r="F405" s="6"/>
      <c r="G405" s="4"/>
      <c r="H405" s="6"/>
      <c r="I405" s="6"/>
      <c r="J405" s="6"/>
      <c r="K405" s="6"/>
      <c r="L405" s="6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ht="12.0" customHeight="1">
      <c r="A406" s="4"/>
      <c r="B406" s="4"/>
      <c r="C406" s="4"/>
      <c r="D406" s="4"/>
      <c r="E406" s="4"/>
      <c r="F406" s="6"/>
      <c r="G406" s="4"/>
      <c r="H406" s="6"/>
      <c r="I406" s="6"/>
      <c r="J406" s="6"/>
      <c r="K406" s="6"/>
      <c r="L406" s="6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ht="12.0" customHeight="1">
      <c r="A407" s="4"/>
      <c r="B407" s="4"/>
      <c r="C407" s="4"/>
      <c r="D407" s="4"/>
      <c r="E407" s="4"/>
      <c r="F407" s="6"/>
      <c r="G407" s="4"/>
      <c r="H407" s="6"/>
      <c r="I407" s="6"/>
      <c r="J407" s="6"/>
      <c r="K407" s="6"/>
      <c r="L407" s="6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ht="12.0" customHeight="1">
      <c r="A408" s="4"/>
      <c r="B408" s="4"/>
      <c r="C408" s="4"/>
      <c r="D408" s="4"/>
      <c r="E408" s="4"/>
      <c r="F408" s="6"/>
      <c r="G408" s="4"/>
      <c r="H408" s="6"/>
      <c r="I408" s="6"/>
      <c r="J408" s="6"/>
      <c r="K408" s="6"/>
      <c r="L408" s="6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ht="12.0" customHeight="1">
      <c r="A409" s="4"/>
      <c r="B409" s="4"/>
      <c r="C409" s="4"/>
      <c r="D409" s="4"/>
      <c r="E409" s="4"/>
      <c r="F409" s="6"/>
      <c r="G409" s="4"/>
      <c r="H409" s="6"/>
      <c r="I409" s="6"/>
      <c r="J409" s="6"/>
      <c r="K409" s="6"/>
      <c r="L409" s="6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ht="12.0" customHeight="1">
      <c r="A410" s="4"/>
      <c r="B410" s="4"/>
      <c r="C410" s="4"/>
      <c r="D410" s="4"/>
      <c r="E410" s="4"/>
      <c r="F410" s="6"/>
      <c r="G410" s="4"/>
      <c r="H410" s="6"/>
      <c r="I410" s="6"/>
      <c r="J410" s="6"/>
      <c r="K410" s="6"/>
      <c r="L410" s="6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ht="12.0" customHeight="1">
      <c r="A411" s="4"/>
      <c r="B411" s="4"/>
      <c r="C411" s="4"/>
      <c r="D411" s="4"/>
      <c r="E411" s="4"/>
      <c r="F411" s="6"/>
      <c r="G411" s="4"/>
      <c r="H411" s="6"/>
      <c r="I411" s="6"/>
      <c r="J411" s="6"/>
      <c r="K411" s="6"/>
      <c r="L411" s="6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ht="12.0" customHeight="1">
      <c r="A412" s="4"/>
      <c r="B412" s="4"/>
      <c r="C412" s="4"/>
      <c r="D412" s="4"/>
      <c r="E412" s="4"/>
      <c r="F412" s="6"/>
      <c r="G412" s="4"/>
      <c r="H412" s="6"/>
      <c r="I412" s="6"/>
      <c r="J412" s="6"/>
      <c r="K412" s="6"/>
      <c r="L412" s="6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ht="12.0" customHeight="1">
      <c r="A413" s="4"/>
      <c r="B413" s="4"/>
      <c r="C413" s="4"/>
      <c r="D413" s="4"/>
      <c r="E413" s="4"/>
      <c r="F413" s="6"/>
      <c r="G413" s="4"/>
      <c r="H413" s="6"/>
      <c r="I413" s="6"/>
      <c r="J413" s="6"/>
      <c r="K413" s="6"/>
      <c r="L413" s="6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ht="12.0" customHeight="1">
      <c r="A414" s="4"/>
      <c r="B414" s="4"/>
      <c r="C414" s="4"/>
      <c r="D414" s="4"/>
      <c r="E414" s="4"/>
      <c r="F414" s="6"/>
      <c r="G414" s="4"/>
      <c r="H414" s="6"/>
      <c r="I414" s="6"/>
      <c r="J414" s="6"/>
      <c r="K414" s="6"/>
      <c r="L414" s="6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ht="12.0" customHeight="1">
      <c r="A415" s="4"/>
      <c r="B415" s="4"/>
      <c r="C415" s="4"/>
      <c r="D415" s="4"/>
      <c r="E415" s="4"/>
      <c r="F415" s="6"/>
      <c r="G415" s="4"/>
      <c r="H415" s="6"/>
      <c r="I415" s="6"/>
      <c r="J415" s="6"/>
      <c r="K415" s="6"/>
      <c r="L415" s="6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ht="12.0" customHeight="1">
      <c r="A416" s="4"/>
      <c r="B416" s="4"/>
      <c r="C416" s="4"/>
      <c r="D416" s="4"/>
      <c r="E416" s="4"/>
      <c r="F416" s="6"/>
      <c r="G416" s="4"/>
      <c r="H416" s="6"/>
      <c r="I416" s="6"/>
      <c r="J416" s="6"/>
      <c r="K416" s="6"/>
      <c r="L416" s="6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ht="12.0" customHeight="1">
      <c r="A417" s="4"/>
      <c r="B417" s="4"/>
      <c r="C417" s="4"/>
      <c r="D417" s="4"/>
      <c r="E417" s="4"/>
      <c r="F417" s="6"/>
      <c r="G417" s="4"/>
      <c r="H417" s="6"/>
      <c r="I417" s="6"/>
      <c r="J417" s="6"/>
      <c r="K417" s="6"/>
      <c r="L417" s="6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ht="12.0" customHeight="1">
      <c r="A418" s="4"/>
      <c r="B418" s="4"/>
      <c r="C418" s="4"/>
      <c r="D418" s="4"/>
      <c r="E418" s="4"/>
      <c r="F418" s="6"/>
      <c r="G418" s="4"/>
      <c r="H418" s="6"/>
      <c r="I418" s="6"/>
      <c r="J418" s="6"/>
      <c r="K418" s="6"/>
      <c r="L418" s="6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ht="12.0" customHeight="1">
      <c r="A419" s="4"/>
      <c r="B419" s="4"/>
      <c r="C419" s="4"/>
      <c r="D419" s="4"/>
      <c r="E419" s="4"/>
      <c r="F419" s="6"/>
      <c r="G419" s="4"/>
      <c r="H419" s="6"/>
      <c r="I419" s="6"/>
      <c r="J419" s="6"/>
      <c r="K419" s="6"/>
      <c r="L419" s="6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ht="12.0" customHeight="1">
      <c r="A420" s="4"/>
      <c r="B420" s="4"/>
      <c r="C420" s="4"/>
      <c r="D420" s="4"/>
      <c r="E420" s="4"/>
      <c r="F420" s="6"/>
      <c r="G420" s="4"/>
      <c r="H420" s="6"/>
      <c r="I420" s="6"/>
      <c r="J420" s="6"/>
      <c r="K420" s="6"/>
      <c r="L420" s="6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ht="12.0" customHeight="1">
      <c r="A421" s="4"/>
      <c r="B421" s="4"/>
      <c r="C421" s="4"/>
      <c r="D421" s="4"/>
      <c r="E421" s="4"/>
      <c r="F421" s="6"/>
      <c r="G421" s="4"/>
      <c r="H421" s="6"/>
      <c r="I421" s="6"/>
      <c r="J421" s="6"/>
      <c r="K421" s="6"/>
      <c r="L421" s="6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ht="12.0" customHeight="1">
      <c r="A422" s="4"/>
      <c r="B422" s="4"/>
      <c r="C422" s="4"/>
      <c r="D422" s="4"/>
      <c r="E422" s="4"/>
      <c r="F422" s="6"/>
      <c r="G422" s="4"/>
      <c r="H422" s="6"/>
      <c r="I422" s="6"/>
      <c r="J422" s="6"/>
      <c r="K422" s="6"/>
      <c r="L422" s="6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ht="12.0" customHeight="1">
      <c r="A423" s="4"/>
      <c r="B423" s="4"/>
      <c r="C423" s="4"/>
      <c r="D423" s="4"/>
      <c r="E423" s="4"/>
      <c r="F423" s="6"/>
      <c r="G423" s="4"/>
      <c r="H423" s="6"/>
      <c r="I423" s="6"/>
      <c r="J423" s="6"/>
      <c r="K423" s="6"/>
      <c r="L423" s="6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ht="12.0" customHeight="1">
      <c r="A424" s="4"/>
      <c r="B424" s="4"/>
      <c r="C424" s="4"/>
      <c r="D424" s="4"/>
      <c r="E424" s="4"/>
      <c r="F424" s="6"/>
      <c r="G424" s="4"/>
      <c r="H424" s="6"/>
      <c r="I424" s="6"/>
      <c r="J424" s="6"/>
      <c r="K424" s="6"/>
      <c r="L424" s="6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ht="12.0" customHeight="1">
      <c r="A425" s="4"/>
      <c r="B425" s="4"/>
      <c r="C425" s="4"/>
      <c r="D425" s="4"/>
      <c r="E425" s="4"/>
      <c r="F425" s="6"/>
      <c r="G425" s="4"/>
      <c r="H425" s="6"/>
      <c r="I425" s="6"/>
      <c r="J425" s="6"/>
      <c r="K425" s="6"/>
      <c r="L425" s="6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ht="12.0" customHeight="1">
      <c r="A426" s="4"/>
      <c r="B426" s="4"/>
      <c r="C426" s="4"/>
      <c r="D426" s="4"/>
      <c r="E426" s="4"/>
      <c r="F426" s="6"/>
      <c r="G426" s="4"/>
      <c r="H426" s="6"/>
      <c r="I426" s="6"/>
      <c r="J426" s="6"/>
      <c r="K426" s="6"/>
      <c r="L426" s="6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ht="12.0" customHeight="1">
      <c r="A427" s="4"/>
      <c r="B427" s="4"/>
      <c r="C427" s="4"/>
      <c r="D427" s="4"/>
      <c r="E427" s="4"/>
      <c r="F427" s="6"/>
      <c r="G427" s="4"/>
      <c r="H427" s="6"/>
      <c r="I427" s="6"/>
      <c r="J427" s="6"/>
      <c r="K427" s="6"/>
      <c r="L427" s="6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ht="12.0" customHeight="1">
      <c r="A428" s="4"/>
      <c r="B428" s="4"/>
      <c r="C428" s="4"/>
      <c r="D428" s="4"/>
      <c r="E428" s="4"/>
      <c r="F428" s="6"/>
      <c r="G428" s="4"/>
      <c r="H428" s="6"/>
      <c r="I428" s="6"/>
      <c r="J428" s="6"/>
      <c r="K428" s="6"/>
      <c r="L428" s="6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ht="12.0" customHeight="1">
      <c r="A429" s="4"/>
      <c r="B429" s="4"/>
      <c r="C429" s="4"/>
      <c r="D429" s="4"/>
      <c r="E429" s="4"/>
      <c r="F429" s="6"/>
      <c r="G429" s="4"/>
      <c r="H429" s="6"/>
      <c r="I429" s="6"/>
      <c r="J429" s="6"/>
      <c r="K429" s="6"/>
      <c r="L429" s="6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ht="12.0" customHeight="1">
      <c r="A430" s="4"/>
      <c r="B430" s="4"/>
      <c r="C430" s="4"/>
      <c r="D430" s="4"/>
      <c r="E430" s="4"/>
      <c r="F430" s="6"/>
      <c r="G430" s="4"/>
      <c r="H430" s="6"/>
      <c r="I430" s="6"/>
      <c r="J430" s="6"/>
      <c r="K430" s="6"/>
      <c r="L430" s="6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ht="12.0" customHeight="1">
      <c r="A431" s="4"/>
      <c r="B431" s="4"/>
      <c r="C431" s="4"/>
      <c r="D431" s="4"/>
      <c r="E431" s="4"/>
      <c r="F431" s="6"/>
      <c r="G431" s="4"/>
      <c r="H431" s="6"/>
      <c r="I431" s="6"/>
      <c r="J431" s="6"/>
      <c r="K431" s="6"/>
      <c r="L431" s="6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ht="12.0" customHeight="1">
      <c r="A432" s="4"/>
      <c r="B432" s="4"/>
      <c r="C432" s="4"/>
      <c r="D432" s="4"/>
      <c r="E432" s="4"/>
      <c r="F432" s="6"/>
      <c r="G432" s="4"/>
      <c r="H432" s="6"/>
      <c r="I432" s="6"/>
      <c r="J432" s="6"/>
      <c r="K432" s="6"/>
      <c r="L432" s="6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ht="12.0" customHeight="1">
      <c r="A433" s="4"/>
      <c r="B433" s="4"/>
      <c r="C433" s="4"/>
      <c r="D433" s="4"/>
      <c r="E433" s="4"/>
      <c r="F433" s="6"/>
      <c r="G433" s="4"/>
      <c r="H433" s="6"/>
      <c r="I433" s="6"/>
      <c r="J433" s="6"/>
      <c r="K433" s="6"/>
      <c r="L433" s="6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ht="12.0" customHeight="1">
      <c r="A434" s="4"/>
      <c r="B434" s="4"/>
      <c r="C434" s="4"/>
      <c r="D434" s="4"/>
      <c r="E434" s="4"/>
      <c r="F434" s="6"/>
      <c r="G434" s="4"/>
      <c r="H434" s="6"/>
      <c r="I434" s="6"/>
      <c r="J434" s="6"/>
      <c r="K434" s="6"/>
      <c r="L434" s="6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ht="12.0" customHeight="1">
      <c r="A435" s="4"/>
      <c r="B435" s="4"/>
      <c r="C435" s="4"/>
      <c r="D435" s="4"/>
      <c r="E435" s="4"/>
      <c r="F435" s="6"/>
      <c r="G435" s="4"/>
      <c r="H435" s="6"/>
      <c r="I435" s="6"/>
      <c r="J435" s="6"/>
      <c r="K435" s="6"/>
      <c r="L435" s="6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ht="12.0" customHeight="1">
      <c r="A436" s="4"/>
      <c r="B436" s="4"/>
      <c r="C436" s="4"/>
      <c r="D436" s="4"/>
      <c r="E436" s="4"/>
      <c r="F436" s="6"/>
      <c r="G436" s="4"/>
      <c r="H436" s="6"/>
      <c r="I436" s="6"/>
      <c r="J436" s="6"/>
      <c r="K436" s="6"/>
      <c r="L436" s="6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ht="12.0" customHeight="1">
      <c r="A437" s="4"/>
      <c r="B437" s="4"/>
      <c r="C437" s="4"/>
      <c r="D437" s="4"/>
      <c r="E437" s="4"/>
      <c r="F437" s="6"/>
      <c r="G437" s="4"/>
      <c r="H437" s="6"/>
      <c r="I437" s="6"/>
      <c r="J437" s="6"/>
      <c r="K437" s="6"/>
      <c r="L437" s="6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ht="12.0" customHeight="1">
      <c r="A438" s="4"/>
      <c r="B438" s="4"/>
      <c r="C438" s="4"/>
      <c r="D438" s="4"/>
      <c r="E438" s="4"/>
      <c r="F438" s="6"/>
      <c r="G438" s="4"/>
      <c r="H438" s="6"/>
      <c r="I438" s="6"/>
      <c r="J438" s="6"/>
      <c r="K438" s="6"/>
      <c r="L438" s="6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ht="12.0" customHeight="1">
      <c r="A439" s="4"/>
      <c r="B439" s="4"/>
      <c r="C439" s="4"/>
      <c r="D439" s="4"/>
      <c r="E439" s="4"/>
      <c r="F439" s="6"/>
      <c r="G439" s="4"/>
      <c r="H439" s="6"/>
      <c r="I439" s="6"/>
      <c r="J439" s="6"/>
      <c r="K439" s="6"/>
      <c r="L439" s="6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ht="12.0" customHeight="1">
      <c r="A440" s="4"/>
      <c r="B440" s="4"/>
      <c r="C440" s="4"/>
      <c r="D440" s="4"/>
      <c r="E440" s="4"/>
      <c r="F440" s="6"/>
      <c r="G440" s="4"/>
      <c r="H440" s="6"/>
      <c r="I440" s="6"/>
      <c r="J440" s="6"/>
      <c r="K440" s="6"/>
      <c r="L440" s="6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ht="12.0" customHeight="1">
      <c r="A441" s="4"/>
      <c r="B441" s="4"/>
      <c r="C441" s="4"/>
      <c r="D441" s="4"/>
      <c r="E441" s="4"/>
      <c r="F441" s="6"/>
      <c r="G441" s="4"/>
      <c r="H441" s="6"/>
      <c r="I441" s="6"/>
      <c r="J441" s="6"/>
      <c r="K441" s="6"/>
      <c r="L441" s="6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ht="12.0" customHeight="1">
      <c r="A442" s="4"/>
      <c r="B442" s="4"/>
      <c r="C442" s="4"/>
      <c r="D442" s="4"/>
      <c r="E442" s="4"/>
      <c r="F442" s="6"/>
      <c r="G442" s="4"/>
      <c r="H442" s="6"/>
      <c r="I442" s="6"/>
      <c r="J442" s="6"/>
      <c r="K442" s="6"/>
      <c r="L442" s="6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ht="12.0" customHeight="1">
      <c r="A443" s="4"/>
      <c r="B443" s="4"/>
      <c r="C443" s="4"/>
      <c r="D443" s="4"/>
      <c r="E443" s="4"/>
      <c r="F443" s="6"/>
      <c r="G443" s="4"/>
      <c r="H443" s="6"/>
      <c r="I443" s="6"/>
      <c r="J443" s="6"/>
      <c r="K443" s="6"/>
      <c r="L443" s="6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ht="12.0" customHeight="1">
      <c r="A444" s="4"/>
      <c r="B444" s="4"/>
      <c r="C444" s="4"/>
      <c r="D444" s="4"/>
      <c r="E444" s="4"/>
      <c r="F444" s="6"/>
      <c r="G444" s="4"/>
      <c r="H444" s="6"/>
      <c r="I444" s="6"/>
      <c r="J444" s="6"/>
      <c r="K444" s="6"/>
      <c r="L444" s="6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ht="12.0" customHeight="1">
      <c r="A445" s="4"/>
      <c r="B445" s="4"/>
      <c r="C445" s="4"/>
      <c r="D445" s="4"/>
      <c r="E445" s="4"/>
      <c r="F445" s="6"/>
      <c r="G445" s="4"/>
      <c r="H445" s="6"/>
      <c r="I445" s="6"/>
      <c r="J445" s="6"/>
      <c r="K445" s="6"/>
      <c r="L445" s="6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ht="12.0" customHeight="1">
      <c r="A446" s="4"/>
      <c r="B446" s="4"/>
      <c r="C446" s="4"/>
      <c r="D446" s="4"/>
      <c r="E446" s="4"/>
      <c r="F446" s="6"/>
      <c r="G446" s="4"/>
      <c r="H446" s="6"/>
      <c r="I446" s="6"/>
      <c r="J446" s="6"/>
      <c r="K446" s="6"/>
      <c r="L446" s="6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ht="12.0" customHeight="1">
      <c r="A447" s="4"/>
      <c r="B447" s="4"/>
      <c r="C447" s="4"/>
      <c r="D447" s="4"/>
      <c r="E447" s="4"/>
      <c r="F447" s="6"/>
      <c r="G447" s="4"/>
      <c r="H447" s="6"/>
      <c r="I447" s="6"/>
      <c r="J447" s="6"/>
      <c r="K447" s="6"/>
      <c r="L447" s="6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ht="12.0" customHeight="1">
      <c r="A448" s="4"/>
      <c r="B448" s="4"/>
      <c r="C448" s="4"/>
      <c r="D448" s="4"/>
      <c r="E448" s="4"/>
      <c r="F448" s="6"/>
      <c r="G448" s="4"/>
      <c r="H448" s="6"/>
      <c r="I448" s="6"/>
      <c r="J448" s="6"/>
      <c r="K448" s="6"/>
      <c r="L448" s="6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ht="12.0" customHeight="1">
      <c r="A449" s="4"/>
      <c r="B449" s="4"/>
      <c r="C449" s="4"/>
      <c r="D449" s="4"/>
      <c r="E449" s="4"/>
      <c r="F449" s="6"/>
      <c r="G449" s="4"/>
      <c r="H449" s="6"/>
      <c r="I449" s="6"/>
      <c r="J449" s="6"/>
      <c r="K449" s="6"/>
      <c r="L449" s="6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ht="12.0" customHeight="1">
      <c r="A450" s="4"/>
      <c r="B450" s="4"/>
      <c r="C450" s="4"/>
      <c r="D450" s="4"/>
      <c r="E450" s="4"/>
      <c r="F450" s="6"/>
      <c r="G450" s="4"/>
      <c r="H450" s="6"/>
      <c r="I450" s="6"/>
      <c r="J450" s="6"/>
      <c r="K450" s="6"/>
      <c r="L450" s="6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ht="12.0" customHeight="1">
      <c r="A451" s="4"/>
      <c r="B451" s="4"/>
      <c r="C451" s="4"/>
      <c r="D451" s="4"/>
      <c r="E451" s="4"/>
      <c r="F451" s="6"/>
      <c r="G451" s="4"/>
      <c r="H451" s="6"/>
      <c r="I451" s="6"/>
      <c r="J451" s="6"/>
      <c r="K451" s="6"/>
      <c r="L451" s="6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ht="12.0" customHeight="1">
      <c r="A452" s="4"/>
      <c r="B452" s="4"/>
      <c r="C452" s="4"/>
      <c r="D452" s="4"/>
      <c r="E452" s="4"/>
      <c r="F452" s="6"/>
      <c r="G452" s="4"/>
      <c r="H452" s="6"/>
      <c r="I452" s="6"/>
      <c r="J452" s="6"/>
      <c r="K452" s="6"/>
      <c r="L452" s="6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ht="12.0" customHeight="1">
      <c r="A453" s="4"/>
      <c r="B453" s="4"/>
      <c r="C453" s="4"/>
      <c r="D453" s="4"/>
      <c r="E453" s="4"/>
      <c r="F453" s="6"/>
      <c r="G453" s="4"/>
      <c r="H453" s="6"/>
      <c r="I453" s="6"/>
      <c r="J453" s="6"/>
      <c r="K453" s="6"/>
      <c r="L453" s="6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ht="12.0" customHeight="1">
      <c r="A454" s="4"/>
      <c r="B454" s="4"/>
      <c r="C454" s="4"/>
      <c r="D454" s="4"/>
      <c r="E454" s="4"/>
      <c r="F454" s="6"/>
      <c r="G454" s="4"/>
      <c r="H454" s="6"/>
      <c r="I454" s="6"/>
      <c r="J454" s="6"/>
      <c r="K454" s="6"/>
      <c r="L454" s="6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ht="12.0" customHeight="1">
      <c r="A455" s="4"/>
      <c r="B455" s="4"/>
      <c r="C455" s="4"/>
      <c r="D455" s="4"/>
      <c r="E455" s="4"/>
      <c r="F455" s="6"/>
      <c r="G455" s="4"/>
      <c r="H455" s="6"/>
      <c r="I455" s="6"/>
      <c r="J455" s="6"/>
      <c r="K455" s="6"/>
      <c r="L455" s="6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ht="12.0" customHeight="1">
      <c r="A456" s="4"/>
      <c r="B456" s="4"/>
      <c r="C456" s="4"/>
      <c r="D456" s="4"/>
      <c r="E456" s="4"/>
      <c r="F456" s="6"/>
      <c r="G456" s="4"/>
      <c r="H456" s="6"/>
      <c r="I456" s="6"/>
      <c r="J456" s="6"/>
      <c r="K456" s="6"/>
      <c r="L456" s="6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ht="12.0" customHeight="1">
      <c r="A457" s="4"/>
      <c r="B457" s="4"/>
      <c r="C457" s="4"/>
      <c r="D457" s="4"/>
      <c r="E457" s="4"/>
      <c r="F457" s="6"/>
      <c r="G457" s="4"/>
      <c r="H457" s="6"/>
      <c r="I457" s="6"/>
      <c r="J457" s="6"/>
      <c r="K457" s="6"/>
      <c r="L457" s="6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ht="12.0" customHeight="1">
      <c r="A458" s="4"/>
      <c r="B458" s="4"/>
      <c r="C458" s="4"/>
      <c r="D458" s="4"/>
      <c r="E458" s="4"/>
      <c r="F458" s="6"/>
      <c r="G458" s="4"/>
      <c r="H458" s="6"/>
      <c r="I458" s="6"/>
      <c r="J458" s="6"/>
      <c r="K458" s="6"/>
      <c r="L458" s="6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ht="12.0" customHeight="1">
      <c r="A459" s="4"/>
      <c r="B459" s="4"/>
      <c r="C459" s="4"/>
      <c r="D459" s="4"/>
      <c r="E459" s="4"/>
      <c r="F459" s="6"/>
      <c r="G459" s="4"/>
      <c r="H459" s="6"/>
      <c r="I459" s="6"/>
      <c r="J459" s="6"/>
      <c r="K459" s="6"/>
      <c r="L459" s="6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ht="12.0" customHeight="1">
      <c r="A460" s="4"/>
      <c r="B460" s="4"/>
      <c r="C460" s="4"/>
      <c r="D460" s="4"/>
      <c r="E460" s="4"/>
      <c r="F460" s="6"/>
      <c r="G460" s="4"/>
      <c r="H460" s="6"/>
      <c r="I460" s="6"/>
      <c r="J460" s="6"/>
      <c r="K460" s="6"/>
      <c r="L460" s="6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ht="12.0" customHeight="1">
      <c r="A461" s="4"/>
      <c r="B461" s="4"/>
      <c r="C461" s="4"/>
      <c r="D461" s="4"/>
      <c r="E461" s="4"/>
      <c r="F461" s="6"/>
      <c r="G461" s="4"/>
      <c r="H461" s="6"/>
      <c r="I461" s="6"/>
      <c r="J461" s="6"/>
      <c r="K461" s="6"/>
      <c r="L461" s="6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ht="12.0" customHeight="1">
      <c r="A462" s="4"/>
      <c r="B462" s="4"/>
      <c r="C462" s="4"/>
      <c r="D462" s="4"/>
      <c r="E462" s="4"/>
      <c r="F462" s="6"/>
      <c r="G462" s="4"/>
      <c r="H462" s="6"/>
      <c r="I462" s="6"/>
      <c r="J462" s="6"/>
      <c r="K462" s="6"/>
      <c r="L462" s="6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ht="12.0" customHeight="1">
      <c r="A463" s="4"/>
      <c r="B463" s="4"/>
      <c r="C463" s="4"/>
      <c r="D463" s="4"/>
      <c r="E463" s="4"/>
      <c r="F463" s="6"/>
      <c r="G463" s="4"/>
      <c r="H463" s="6"/>
      <c r="I463" s="6"/>
      <c r="J463" s="6"/>
      <c r="K463" s="6"/>
      <c r="L463" s="6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ht="12.0" customHeight="1">
      <c r="A464" s="4"/>
      <c r="B464" s="4"/>
      <c r="C464" s="4"/>
      <c r="D464" s="4"/>
      <c r="E464" s="4"/>
      <c r="F464" s="6"/>
      <c r="G464" s="4"/>
      <c r="H464" s="6"/>
      <c r="I464" s="6"/>
      <c r="J464" s="6"/>
      <c r="K464" s="6"/>
      <c r="L464" s="6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ht="12.0" customHeight="1">
      <c r="A465" s="4"/>
      <c r="B465" s="4"/>
      <c r="C465" s="4"/>
      <c r="D465" s="4"/>
      <c r="E465" s="4"/>
      <c r="F465" s="6"/>
      <c r="G465" s="4"/>
      <c r="H465" s="6"/>
      <c r="I465" s="6"/>
      <c r="J465" s="6"/>
      <c r="K465" s="6"/>
      <c r="L465" s="6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ht="12.0" customHeight="1">
      <c r="A466" s="4"/>
      <c r="B466" s="4"/>
      <c r="C466" s="4"/>
      <c r="D466" s="4"/>
      <c r="E466" s="4"/>
      <c r="F466" s="6"/>
      <c r="G466" s="4"/>
      <c r="H466" s="6"/>
      <c r="I466" s="6"/>
      <c r="J466" s="6"/>
      <c r="K466" s="6"/>
      <c r="L466" s="6"/>
      <c r="M466" s="4"/>
      <c r="N466" s="4"/>
      <c r="O466" s="4" t="s">
        <v>161</v>
      </c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ht="12.0" customHeight="1">
      <c r="A467" s="4"/>
      <c r="B467" s="4"/>
      <c r="C467" s="4"/>
      <c r="D467" s="4"/>
      <c r="E467" s="4"/>
      <c r="F467" s="6"/>
      <c r="G467" s="4"/>
      <c r="H467" s="6"/>
      <c r="I467" s="6"/>
      <c r="J467" s="6"/>
      <c r="K467" s="6"/>
      <c r="L467" s="6"/>
      <c r="M467" s="4"/>
      <c r="N467" s="4"/>
      <c r="O467" s="4" t="s">
        <v>162</v>
      </c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ht="12.0" customHeight="1">
      <c r="A468" s="4"/>
      <c r="B468" s="4"/>
      <c r="C468" s="4"/>
      <c r="D468" s="4"/>
      <c r="E468" s="4"/>
      <c r="F468" s="6"/>
      <c r="G468" s="4"/>
      <c r="H468" s="6"/>
      <c r="I468" s="6"/>
      <c r="J468" s="6"/>
      <c r="K468" s="6"/>
      <c r="L468" s="6"/>
      <c r="M468" s="4"/>
      <c r="N468" s="4"/>
      <c r="O468" s="4" t="s">
        <v>164</v>
      </c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ht="12.0" customHeight="1">
      <c r="A469" s="4"/>
      <c r="B469" s="4"/>
      <c r="C469" s="4"/>
      <c r="D469" s="4"/>
      <c r="E469" s="4"/>
      <c r="F469" s="6"/>
      <c r="G469" s="4"/>
      <c r="H469" s="6"/>
      <c r="I469" s="6"/>
      <c r="J469" s="6"/>
      <c r="K469" s="6"/>
      <c r="L469" s="6"/>
      <c r="M469" s="4"/>
      <c r="N469" s="4"/>
      <c r="O469" s="4" t="s">
        <v>165</v>
      </c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ht="12.0" customHeight="1">
      <c r="A470" s="4"/>
      <c r="B470" s="4"/>
      <c r="C470" s="4"/>
      <c r="D470" s="4"/>
      <c r="E470" s="4"/>
      <c r="F470" s="6"/>
      <c r="G470" s="4"/>
      <c r="H470" s="6"/>
      <c r="I470" s="6"/>
      <c r="J470" s="6"/>
      <c r="K470" s="6"/>
      <c r="L470" s="6"/>
      <c r="M470" s="4"/>
      <c r="N470" s="4"/>
      <c r="O470" s="4" t="s">
        <v>206</v>
      </c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ht="12.0" customHeight="1">
      <c r="A471" s="4"/>
      <c r="B471" s="4"/>
      <c r="C471" s="4"/>
      <c r="D471" s="4"/>
      <c r="E471" s="4"/>
      <c r="F471" s="6"/>
      <c r="G471" s="4"/>
      <c r="H471" s="6"/>
      <c r="I471" s="6"/>
      <c r="J471" s="6"/>
      <c r="K471" s="6"/>
      <c r="L471" s="6"/>
      <c r="M471" s="4"/>
      <c r="N471" s="4"/>
      <c r="O471" s="4" t="s">
        <v>168</v>
      </c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ht="12.0" customHeight="1">
      <c r="A472" s="4"/>
      <c r="B472" s="4"/>
      <c r="C472" s="4"/>
      <c r="D472" s="4"/>
      <c r="E472" s="4"/>
      <c r="F472" s="6"/>
      <c r="G472" s="4"/>
      <c r="H472" s="6"/>
      <c r="I472" s="6"/>
      <c r="J472" s="6"/>
      <c r="K472" s="6"/>
      <c r="L472" s="6"/>
      <c r="M472" s="4"/>
      <c r="N472" s="4"/>
      <c r="O472" s="4" t="s">
        <v>169</v>
      </c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ht="12.0" customHeight="1">
      <c r="A473" s="4"/>
      <c r="B473" s="4"/>
      <c r="C473" s="4"/>
      <c r="D473" s="4"/>
      <c r="E473" s="4"/>
      <c r="F473" s="6"/>
      <c r="G473" s="4"/>
      <c r="H473" s="6"/>
      <c r="I473" s="6"/>
      <c r="J473" s="6"/>
      <c r="K473" s="6"/>
      <c r="L473" s="6"/>
      <c r="M473" s="4"/>
      <c r="N473" s="4"/>
      <c r="O473" s="4" t="s">
        <v>170</v>
      </c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ht="12.0" customHeight="1">
      <c r="A474" s="4"/>
      <c r="B474" s="4"/>
      <c r="C474" s="4"/>
      <c r="D474" s="4"/>
      <c r="E474" s="4"/>
      <c r="F474" s="6"/>
      <c r="G474" s="4"/>
      <c r="H474" s="6"/>
      <c r="I474" s="6"/>
      <c r="J474" s="6"/>
      <c r="K474" s="6"/>
      <c r="L474" s="6"/>
      <c r="M474" s="4"/>
      <c r="N474" s="4"/>
      <c r="O474" s="4" t="s">
        <v>172</v>
      </c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ht="12.0" customHeight="1">
      <c r="A475" s="4"/>
      <c r="B475" s="4"/>
      <c r="C475" s="4"/>
      <c r="D475" s="4"/>
      <c r="E475" s="4"/>
      <c r="F475" s="6"/>
      <c r="G475" s="4"/>
      <c r="H475" s="6"/>
      <c r="I475" s="6"/>
      <c r="J475" s="6"/>
      <c r="K475" s="6"/>
      <c r="L475" s="6"/>
      <c r="M475" s="4"/>
      <c r="N475" s="4"/>
      <c r="O475" s="4" t="s">
        <v>175</v>
      </c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ht="12.0" customHeight="1">
      <c r="A476" s="4"/>
      <c r="B476" s="4"/>
      <c r="C476" s="4"/>
      <c r="D476" s="4"/>
      <c r="E476" s="4"/>
      <c r="F476" s="6"/>
      <c r="G476" s="4"/>
      <c r="H476" s="6"/>
      <c r="I476" s="6"/>
      <c r="J476" s="6"/>
      <c r="K476" s="6"/>
      <c r="L476" s="6"/>
      <c r="M476" s="4"/>
      <c r="N476" s="4"/>
      <c r="O476" s="4" t="s">
        <v>177</v>
      </c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ht="12.0" customHeight="1">
      <c r="A477" s="4"/>
      <c r="B477" s="4"/>
      <c r="C477" s="4"/>
      <c r="D477" s="4"/>
      <c r="E477" s="4"/>
      <c r="F477" s="6"/>
      <c r="G477" s="4"/>
      <c r="H477" s="6"/>
      <c r="I477" s="6"/>
      <c r="J477" s="6"/>
      <c r="K477" s="6"/>
      <c r="L477" s="6"/>
      <c r="M477" s="4"/>
      <c r="N477" s="4"/>
      <c r="O477" s="4" t="s">
        <v>180</v>
      </c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ht="12.0" customHeight="1">
      <c r="A478" s="4"/>
      <c r="B478" s="4"/>
      <c r="C478" s="4"/>
      <c r="D478" s="4"/>
      <c r="E478" s="4"/>
      <c r="F478" s="6"/>
      <c r="G478" s="4"/>
      <c r="H478" s="6"/>
      <c r="I478" s="6"/>
      <c r="J478" s="6"/>
      <c r="K478" s="6"/>
      <c r="L478" s="6"/>
      <c r="M478" s="4"/>
      <c r="N478" s="4"/>
      <c r="O478" s="4" t="s">
        <v>182</v>
      </c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ht="12.0" customHeight="1">
      <c r="A479" s="4"/>
      <c r="B479" s="4"/>
      <c r="C479" s="4"/>
      <c r="D479" s="4"/>
      <c r="E479" s="4"/>
      <c r="F479" s="6"/>
      <c r="G479" s="4"/>
      <c r="H479" s="6"/>
      <c r="I479" s="6"/>
      <c r="J479" s="6"/>
      <c r="K479" s="6"/>
      <c r="L479" s="6"/>
      <c r="M479" s="4"/>
      <c r="N479" s="4"/>
      <c r="O479" s="4" t="s">
        <v>184</v>
      </c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ht="12.0" customHeight="1">
      <c r="A480" s="4"/>
      <c r="B480" s="4"/>
      <c r="C480" s="4"/>
      <c r="D480" s="4"/>
      <c r="E480" s="4"/>
      <c r="F480" s="6"/>
      <c r="G480" s="4"/>
      <c r="H480" s="6"/>
      <c r="I480" s="6"/>
      <c r="J480" s="6"/>
      <c r="K480" s="6"/>
      <c r="L480" s="6"/>
      <c r="M480" s="4"/>
      <c r="N480" s="4"/>
      <c r="O480" s="4" t="s">
        <v>185</v>
      </c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ht="12.0" customHeight="1">
      <c r="A481" s="4"/>
      <c r="B481" s="4"/>
      <c r="C481" s="4"/>
      <c r="D481" s="4"/>
      <c r="E481" s="4"/>
      <c r="F481" s="6"/>
      <c r="G481" s="4"/>
      <c r="H481" s="6"/>
      <c r="I481" s="6"/>
      <c r="J481" s="6"/>
      <c r="K481" s="6"/>
      <c r="L481" s="6"/>
      <c r="M481" s="4"/>
      <c r="N481" s="4"/>
      <c r="O481" s="4" t="s">
        <v>188</v>
      </c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ht="12.0" customHeight="1">
      <c r="A482" s="4"/>
      <c r="B482" s="4"/>
      <c r="C482" s="4"/>
      <c r="D482" s="4"/>
      <c r="E482" s="4"/>
      <c r="F482" s="6"/>
      <c r="G482" s="4"/>
      <c r="H482" s="6"/>
      <c r="I482" s="6"/>
      <c r="J482" s="6"/>
      <c r="K482" s="6"/>
      <c r="L482" s="6"/>
      <c r="M482" s="4"/>
      <c r="N482" s="4"/>
      <c r="O482" s="4" t="s">
        <v>191</v>
      </c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ht="12.0" customHeight="1">
      <c r="A483" s="4"/>
      <c r="B483" s="4"/>
      <c r="C483" s="4"/>
      <c r="D483" s="4"/>
      <c r="E483" s="4"/>
      <c r="F483" s="6"/>
      <c r="G483" s="4"/>
      <c r="H483" s="6"/>
      <c r="I483" s="6"/>
      <c r="J483" s="6"/>
      <c r="K483" s="6"/>
      <c r="L483" s="6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ht="12.0" customHeight="1">
      <c r="A484" s="4"/>
      <c r="B484" s="4"/>
      <c r="C484" s="4"/>
      <c r="D484" s="4"/>
      <c r="E484" s="4"/>
      <c r="F484" s="6"/>
      <c r="G484" s="4"/>
      <c r="H484" s="6"/>
      <c r="I484" s="6"/>
      <c r="J484" s="6"/>
      <c r="K484" s="6"/>
      <c r="L484" s="6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ht="12.0" customHeight="1">
      <c r="A485" s="4"/>
      <c r="B485" s="4"/>
      <c r="C485" s="4"/>
      <c r="D485" s="4"/>
      <c r="E485" s="4"/>
      <c r="F485" s="6"/>
      <c r="G485" s="4"/>
      <c r="H485" s="6"/>
      <c r="I485" s="6"/>
      <c r="J485" s="6"/>
      <c r="K485" s="6"/>
      <c r="L485" s="6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ht="12.0" customHeight="1">
      <c r="A486" s="4"/>
      <c r="B486" s="4"/>
      <c r="C486" s="4"/>
      <c r="D486" s="4"/>
      <c r="E486" s="4"/>
      <c r="F486" s="6"/>
      <c r="G486" s="4"/>
      <c r="H486" s="6"/>
      <c r="I486" s="6"/>
      <c r="J486" s="6"/>
      <c r="K486" s="6"/>
      <c r="L486" s="6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ht="12.0" customHeight="1">
      <c r="A487" s="4"/>
      <c r="B487" s="4"/>
      <c r="C487" s="4"/>
      <c r="D487" s="4"/>
      <c r="E487" s="4"/>
      <c r="F487" s="6"/>
      <c r="G487" s="4"/>
      <c r="H487" s="6"/>
      <c r="I487" s="6"/>
      <c r="J487" s="6"/>
      <c r="K487" s="6"/>
      <c r="L487" s="6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ht="12.0" customHeight="1">
      <c r="A488" s="4"/>
      <c r="B488" s="4"/>
      <c r="C488" s="4"/>
      <c r="D488" s="4"/>
      <c r="E488" s="4"/>
      <c r="F488" s="6"/>
      <c r="G488" s="4"/>
      <c r="H488" s="6"/>
      <c r="I488" s="6"/>
      <c r="J488" s="6"/>
      <c r="K488" s="6"/>
      <c r="L488" s="6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ht="12.0" customHeight="1">
      <c r="A489" s="4"/>
      <c r="B489" s="4"/>
      <c r="C489" s="4"/>
      <c r="D489" s="4"/>
      <c r="E489" s="4"/>
      <c r="F489" s="6"/>
      <c r="G489" s="4"/>
      <c r="H489" s="6"/>
      <c r="I489" s="6"/>
      <c r="J489" s="6"/>
      <c r="K489" s="6"/>
      <c r="L489" s="6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ht="12.0" customHeight="1">
      <c r="A490" s="4"/>
      <c r="B490" s="4"/>
      <c r="C490" s="4"/>
      <c r="D490" s="4"/>
      <c r="E490" s="4"/>
      <c r="F490" s="6"/>
      <c r="G490" s="4"/>
      <c r="H490" s="6"/>
      <c r="I490" s="6"/>
      <c r="J490" s="6"/>
      <c r="K490" s="6"/>
      <c r="L490" s="6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ht="12.0" customHeight="1">
      <c r="A491" s="4"/>
      <c r="B491" s="4"/>
      <c r="C491" s="4"/>
      <c r="D491" s="4"/>
      <c r="E491" s="4"/>
      <c r="F491" s="6"/>
      <c r="G491" s="4"/>
      <c r="H491" s="6"/>
      <c r="I491" s="6"/>
      <c r="J491" s="6"/>
      <c r="K491" s="6"/>
      <c r="L491" s="6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ht="12.0" customHeight="1">
      <c r="A492" s="4"/>
      <c r="B492" s="4"/>
      <c r="C492" s="4"/>
      <c r="D492" s="4"/>
      <c r="E492" s="4"/>
      <c r="F492" s="6"/>
      <c r="G492" s="4"/>
      <c r="H492" s="6"/>
      <c r="I492" s="6"/>
      <c r="J492" s="6"/>
      <c r="K492" s="6"/>
      <c r="L492" s="6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ht="12.0" customHeight="1">
      <c r="A493" s="4"/>
      <c r="B493" s="4"/>
      <c r="C493" s="4"/>
      <c r="D493" s="4"/>
      <c r="E493" s="4"/>
      <c r="F493" s="6"/>
      <c r="G493" s="4"/>
      <c r="H493" s="6"/>
      <c r="I493" s="6"/>
      <c r="J493" s="6"/>
      <c r="K493" s="6"/>
      <c r="L493" s="6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ht="12.0" customHeight="1">
      <c r="A494" s="4"/>
      <c r="B494" s="4"/>
      <c r="C494" s="4"/>
      <c r="D494" s="4"/>
      <c r="E494" s="4"/>
      <c r="F494" s="6"/>
      <c r="G494" s="4"/>
      <c r="H494" s="6"/>
      <c r="I494" s="6"/>
      <c r="J494" s="6"/>
      <c r="K494" s="6"/>
      <c r="L494" s="6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ht="12.0" customHeight="1">
      <c r="A495" s="4"/>
      <c r="B495" s="4"/>
      <c r="C495" s="4"/>
      <c r="D495" s="4"/>
      <c r="E495" s="4"/>
      <c r="F495" s="6"/>
      <c r="G495" s="4"/>
      <c r="H495" s="6"/>
      <c r="I495" s="6"/>
      <c r="J495" s="6"/>
      <c r="K495" s="6"/>
      <c r="L495" s="6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ht="12.0" customHeight="1">
      <c r="A496" s="4"/>
      <c r="B496" s="4"/>
      <c r="C496" s="4"/>
      <c r="D496" s="4"/>
      <c r="E496" s="4"/>
      <c r="F496" s="6"/>
      <c r="G496" s="4"/>
      <c r="H496" s="6"/>
      <c r="I496" s="6"/>
      <c r="J496" s="6"/>
      <c r="K496" s="6"/>
      <c r="L496" s="6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ht="12.0" customHeight="1">
      <c r="A497" s="4"/>
      <c r="B497" s="4"/>
      <c r="C497" s="4"/>
      <c r="D497" s="4"/>
      <c r="E497" s="4"/>
      <c r="F497" s="6"/>
      <c r="G497" s="4"/>
      <c r="H497" s="6"/>
      <c r="I497" s="6"/>
      <c r="J497" s="6"/>
      <c r="K497" s="6"/>
      <c r="L497" s="6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ht="12.0" customHeight="1">
      <c r="A498" s="4"/>
      <c r="B498" s="4"/>
      <c r="C498" s="4"/>
      <c r="D498" s="4"/>
      <c r="E498" s="4"/>
      <c r="F498" s="6"/>
      <c r="G498" s="4"/>
      <c r="H498" s="6"/>
      <c r="I498" s="6"/>
      <c r="J498" s="6"/>
      <c r="K498" s="6"/>
      <c r="L498" s="6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ht="12.0" customHeight="1">
      <c r="A499" s="4"/>
      <c r="B499" s="4"/>
      <c r="C499" s="4"/>
      <c r="D499" s="4"/>
      <c r="E499" s="4"/>
      <c r="F499" s="6"/>
      <c r="G499" s="4"/>
      <c r="H499" s="6"/>
      <c r="I499" s="6"/>
      <c r="J499" s="6"/>
      <c r="K499" s="6"/>
      <c r="L499" s="6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ht="12.0" customHeight="1">
      <c r="A500" s="4"/>
      <c r="B500" s="4"/>
      <c r="C500" s="4"/>
      <c r="D500" s="4"/>
      <c r="E500" s="4"/>
      <c r="F500" s="6"/>
      <c r="G500" s="4"/>
      <c r="H500" s="6"/>
      <c r="I500" s="6"/>
      <c r="J500" s="6"/>
      <c r="K500" s="6"/>
      <c r="L500" s="6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ht="12.0" customHeight="1">
      <c r="A501" s="4"/>
      <c r="B501" s="4"/>
      <c r="C501" s="4"/>
      <c r="D501" s="4"/>
      <c r="E501" s="4"/>
      <c r="F501" s="6"/>
      <c r="G501" s="4"/>
      <c r="H501" s="6"/>
      <c r="I501" s="6"/>
      <c r="J501" s="6"/>
      <c r="K501" s="6"/>
      <c r="L501" s="6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ht="12.0" customHeight="1">
      <c r="A502" s="4"/>
      <c r="B502" s="4"/>
      <c r="C502" s="4"/>
      <c r="D502" s="4"/>
      <c r="E502" s="4"/>
      <c r="F502" s="6"/>
      <c r="G502" s="4"/>
      <c r="H502" s="6"/>
      <c r="I502" s="6"/>
      <c r="J502" s="6"/>
      <c r="K502" s="6"/>
      <c r="L502" s="6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ht="12.0" customHeight="1">
      <c r="A503" s="4"/>
      <c r="B503" s="4"/>
      <c r="C503" s="4"/>
      <c r="D503" s="4"/>
      <c r="E503" s="4"/>
      <c r="F503" s="6"/>
      <c r="G503" s="4"/>
      <c r="H503" s="6"/>
      <c r="I503" s="6"/>
      <c r="J503" s="6"/>
      <c r="K503" s="6"/>
      <c r="L503" s="6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ht="12.0" customHeight="1">
      <c r="A504" s="4"/>
      <c r="B504" s="4"/>
      <c r="C504" s="4"/>
      <c r="D504" s="4"/>
      <c r="E504" s="4"/>
      <c r="F504" s="6"/>
      <c r="G504" s="4"/>
      <c r="H504" s="6"/>
      <c r="I504" s="6"/>
      <c r="J504" s="6"/>
      <c r="K504" s="6"/>
      <c r="L504" s="6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ht="12.0" customHeight="1">
      <c r="A505" s="4"/>
      <c r="B505" s="4"/>
      <c r="C505" s="4"/>
      <c r="D505" s="4"/>
      <c r="E505" s="4"/>
      <c r="F505" s="6"/>
      <c r="G505" s="4"/>
      <c r="H505" s="6"/>
      <c r="I505" s="6"/>
      <c r="J505" s="6"/>
      <c r="K505" s="6"/>
      <c r="L505" s="6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ht="12.0" customHeight="1">
      <c r="A506" s="4"/>
      <c r="B506" s="4"/>
      <c r="C506" s="4"/>
      <c r="D506" s="4"/>
      <c r="E506" s="4"/>
      <c r="F506" s="6"/>
      <c r="G506" s="4"/>
      <c r="H506" s="6"/>
      <c r="I506" s="6"/>
      <c r="J506" s="6"/>
      <c r="K506" s="6"/>
      <c r="L506" s="6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ht="12.0" customHeight="1">
      <c r="A507" s="4"/>
      <c r="B507" s="4"/>
      <c r="C507" s="4"/>
      <c r="D507" s="4"/>
      <c r="E507" s="4"/>
      <c r="F507" s="6"/>
      <c r="G507" s="4"/>
      <c r="H507" s="6"/>
      <c r="I507" s="6"/>
      <c r="J507" s="6"/>
      <c r="K507" s="6"/>
      <c r="L507" s="6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ht="12.0" customHeight="1">
      <c r="A508" s="4"/>
      <c r="B508" s="4"/>
      <c r="C508" s="4"/>
      <c r="D508" s="4"/>
      <c r="E508" s="4"/>
      <c r="F508" s="6"/>
      <c r="G508" s="4"/>
      <c r="H508" s="6"/>
      <c r="I508" s="6"/>
      <c r="J508" s="6"/>
      <c r="K508" s="6"/>
      <c r="L508" s="6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ht="12.0" customHeight="1">
      <c r="A509" s="4"/>
      <c r="B509" s="4"/>
      <c r="C509" s="4"/>
      <c r="D509" s="4"/>
      <c r="E509" s="4"/>
      <c r="F509" s="6"/>
      <c r="G509" s="4"/>
      <c r="H509" s="6"/>
      <c r="I509" s="6"/>
      <c r="J509" s="6"/>
      <c r="K509" s="6"/>
      <c r="L509" s="6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ht="12.0" customHeight="1">
      <c r="A510" s="4"/>
      <c r="B510" s="4"/>
      <c r="C510" s="4"/>
      <c r="D510" s="4"/>
      <c r="E510" s="4"/>
      <c r="F510" s="6"/>
      <c r="G510" s="4"/>
      <c r="H510" s="6"/>
      <c r="I510" s="6"/>
      <c r="J510" s="6"/>
      <c r="K510" s="6"/>
      <c r="L510" s="6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ht="12.0" customHeight="1">
      <c r="A511" s="4"/>
      <c r="B511" s="4"/>
      <c r="C511" s="4"/>
      <c r="D511" s="4"/>
      <c r="E511" s="4"/>
      <c r="F511" s="6"/>
      <c r="G511" s="4"/>
      <c r="H511" s="6"/>
      <c r="I511" s="6"/>
      <c r="J511" s="6"/>
      <c r="K511" s="6"/>
      <c r="L511" s="6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ht="12.0" customHeight="1">
      <c r="A512" s="4"/>
      <c r="B512" s="4"/>
      <c r="C512" s="4"/>
      <c r="D512" s="4"/>
      <c r="E512" s="4"/>
      <c r="F512" s="6"/>
      <c r="G512" s="4"/>
      <c r="H512" s="6"/>
      <c r="I512" s="6"/>
      <c r="J512" s="6"/>
      <c r="K512" s="6"/>
      <c r="L512" s="6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ht="12.0" customHeight="1">
      <c r="A513" s="4"/>
      <c r="B513" s="4"/>
      <c r="C513" s="4"/>
      <c r="D513" s="4"/>
      <c r="E513" s="4"/>
      <c r="F513" s="6"/>
      <c r="G513" s="4"/>
      <c r="H513" s="6"/>
      <c r="I513" s="6"/>
      <c r="J513" s="6"/>
      <c r="K513" s="6"/>
      <c r="L513" s="6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ht="12.0" customHeight="1">
      <c r="A514" s="4"/>
      <c r="B514" s="4"/>
      <c r="C514" s="4"/>
      <c r="D514" s="4"/>
      <c r="E514" s="4"/>
      <c r="F514" s="6"/>
      <c r="G514" s="4"/>
      <c r="H514" s="6"/>
      <c r="I514" s="6"/>
      <c r="J514" s="6"/>
      <c r="K514" s="6"/>
      <c r="L514" s="6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ht="12.0" customHeight="1">
      <c r="A515" s="4"/>
      <c r="B515" s="4"/>
      <c r="C515" s="4"/>
      <c r="D515" s="4"/>
      <c r="E515" s="4"/>
      <c r="F515" s="6"/>
      <c r="G515" s="4"/>
      <c r="H515" s="6"/>
      <c r="I515" s="6"/>
      <c r="J515" s="6"/>
      <c r="K515" s="6"/>
      <c r="L515" s="6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ht="12.0" customHeight="1">
      <c r="A516" s="4"/>
      <c r="B516" s="4"/>
      <c r="C516" s="4"/>
      <c r="D516" s="4"/>
      <c r="E516" s="4"/>
      <c r="F516" s="6"/>
      <c r="G516" s="4"/>
      <c r="H516" s="6"/>
      <c r="I516" s="6"/>
      <c r="J516" s="6"/>
      <c r="K516" s="6"/>
      <c r="L516" s="6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ht="12.0" customHeight="1">
      <c r="A517" s="4"/>
      <c r="B517" s="4"/>
      <c r="C517" s="4"/>
      <c r="D517" s="4"/>
      <c r="E517" s="4"/>
      <c r="F517" s="6"/>
      <c r="G517" s="4"/>
      <c r="H517" s="6"/>
      <c r="I517" s="6"/>
      <c r="J517" s="6"/>
      <c r="K517" s="6"/>
      <c r="L517" s="6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ht="12.0" customHeight="1">
      <c r="A518" s="4"/>
      <c r="B518" s="4"/>
      <c r="C518" s="4"/>
      <c r="D518" s="4"/>
      <c r="E518" s="4"/>
      <c r="F518" s="6"/>
      <c r="G518" s="4"/>
      <c r="H518" s="6"/>
      <c r="I518" s="6"/>
      <c r="J518" s="6"/>
      <c r="K518" s="6"/>
      <c r="L518" s="6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ht="12.0" customHeight="1">
      <c r="A519" s="4"/>
      <c r="B519" s="4"/>
      <c r="C519" s="4"/>
      <c r="D519" s="4"/>
      <c r="E519" s="4"/>
      <c r="F519" s="6"/>
      <c r="G519" s="4"/>
      <c r="H519" s="6"/>
      <c r="I519" s="6"/>
      <c r="J519" s="6"/>
      <c r="K519" s="6"/>
      <c r="L519" s="6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ht="12.0" customHeight="1">
      <c r="A520" s="4"/>
      <c r="B520" s="4"/>
      <c r="C520" s="4"/>
      <c r="D520" s="4"/>
      <c r="E520" s="4"/>
      <c r="F520" s="6"/>
      <c r="G520" s="4"/>
      <c r="H520" s="6"/>
      <c r="I520" s="6"/>
      <c r="J520" s="6"/>
      <c r="K520" s="6"/>
      <c r="L520" s="6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ht="12.0" customHeight="1">
      <c r="A521" s="4"/>
      <c r="B521" s="4"/>
      <c r="C521" s="4"/>
      <c r="D521" s="4"/>
      <c r="E521" s="4"/>
      <c r="F521" s="6"/>
      <c r="G521" s="4"/>
      <c r="H521" s="6"/>
      <c r="I521" s="6"/>
      <c r="J521" s="6"/>
      <c r="K521" s="6"/>
      <c r="L521" s="6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ht="12.0" customHeight="1">
      <c r="A522" s="4"/>
      <c r="B522" s="4"/>
      <c r="C522" s="4"/>
      <c r="D522" s="4"/>
      <c r="E522" s="4"/>
      <c r="F522" s="6"/>
      <c r="G522" s="4"/>
      <c r="H522" s="6"/>
      <c r="I522" s="6"/>
      <c r="J522" s="6"/>
      <c r="K522" s="6"/>
      <c r="L522" s="6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ht="12.0" customHeight="1">
      <c r="A523" s="4"/>
      <c r="B523" s="4"/>
      <c r="C523" s="4"/>
      <c r="D523" s="4"/>
      <c r="E523" s="4"/>
      <c r="F523" s="6"/>
      <c r="G523" s="4"/>
      <c r="H523" s="6"/>
      <c r="I523" s="6"/>
      <c r="J523" s="6"/>
      <c r="K523" s="6"/>
      <c r="L523" s="6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ht="12.0" customHeight="1">
      <c r="A524" s="4"/>
      <c r="B524" s="4"/>
      <c r="C524" s="4"/>
      <c r="D524" s="4"/>
      <c r="E524" s="4"/>
      <c r="F524" s="6"/>
      <c r="G524" s="4"/>
      <c r="H524" s="6"/>
      <c r="I524" s="6"/>
      <c r="J524" s="6"/>
      <c r="K524" s="6"/>
      <c r="L524" s="6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ht="12.0" customHeight="1">
      <c r="A525" s="4"/>
      <c r="B525" s="4"/>
      <c r="C525" s="4"/>
      <c r="D525" s="4"/>
      <c r="E525" s="4"/>
      <c r="F525" s="6"/>
      <c r="G525" s="4"/>
      <c r="H525" s="6"/>
      <c r="I525" s="6"/>
      <c r="J525" s="6"/>
      <c r="K525" s="6"/>
      <c r="L525" s="6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ht="12.0" customHeight="1">
      <c r="A526" s="4"/>
      <c r="B526" s="4"/>
      <c r="C526" s="4"/>
      <c r="D526" s="4"/>
      <c r="E526" s="4"/>
      <c r="F526" s="6"/>
      <c r="G526" s="4"/>
      <c r="H526" s="6"/>
      <c r="I526" s="6"/>
      <c r="J526" s="6"/>
      <c r="K526" s="6"/>
      <c r="L526" s="6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ht="12.0" customHeight="1">
      <c r="A527" s="4"/>
      <c r="B527" s="4"/>
      <c r="C527" s="4"/>
      <c r="D527" s="4"/>
      <c r="E527" s="4"/>
      <c r="F527" s="6"/>
      <c r="G527" s="4"/>
      <c r="H527" s="6"/>
      <c r="I527" s="6"/>
      <c r="J527" s="6"/>
      <c r="K527" s="6"/>
      <c r="L527" s="6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ht="12.0" customHeight="1">
      <c r="A528" s="4"/>
      <c r="B528" s="4"/>
      <c r="C528" s="4"/>
      <c r="D528" s="4"/>
      <c r="E528" s="4"/>
      <c r="F528" s="6"/>
      <c r="G528" s="4"/>
      <c r="H528" s="6"/>
      <c r="I528" s="6"/>
      <c r="J528" s="6"/>
      <c r="K528" s="6"/>
      <c r="L528" s="6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ht="12.0" customHeight="1">
      <c r="A529" s="4"/>
      <c r="B529" s="4"/>
      <c r="C529" s="4"/>
      <c r="D529" s="4"/>
      <c r="E529" s="4"/>
      <c r="F529" s="6"/>
      <c r="G529" s="4"/>
      <c r="H529" s="6"/>
      <c r="I529" s="6"/>
      <c r="J529" s="6"/>
      <c r="K529" s="6"/>
      <c r="L529" s="6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ht="12.0" customHeight="1">
      <c r="A530" s="4"/>
      <c r="B530" s="4"/>
      <c r="C530" s="4"/>
      <c r="D530" s="4"/>
      <c r="E530" s="4"/>
      <c r="F530" s="6"/>
      <c r="G530" s="4"/>
      <c r="H530" s="6"/>
      <c r="I530" s="6"/>
      <c r="J530" s="6"/>
      <c r="K530" s="6"/>
      <c r="L530" s="6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ht="12.0" customHeight="1">
      <c r="A531" s="4"/>
      <c r="B531" s="4"/>
      <c r="C531" s="4"/>
      <c r="D531" s="4"/>
      <c r="E531" s="4"/>
      <c r="F531" s="6"/>
      <c r="G531" s="4"/>
      <c r="H531" s="6"/>
      <c r="I531" s="6"/>
      <c r="J531" s="6"/>
      <c r="K531" s="6"/>
      <c r="L531" s="6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ht="12.0" customHeight="1">
      <c r="A532" s="4"/>
      <c r="B532" s="4"/>
      <c r="C532" s="4"/>
      <c r="D532" s="4"/>
      <c r="E532" s="4"/>
      <c r="F532" s="6"/>
      <c r="G532" s="4"/>
      <c r="H532" s="6"/>
      <c r="I532" s="6"/>
      <c r="J532" s="6"/>
      <c r="K532" s="6"/>
      <c r="L532" s="6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ht="12.0" customHeight="1">
      <c r="A533" s="4"/>
      <c r="B533" s="4"/>
      <c r="C533" s="4"/>
      <c r="D533" s="4"/>
      <c r="E533" s="4"/>
      <c r="F533" s="6"/>
      <c r="G533" s="4"/>
      <c r="H533" s="6"/>
      <c r="I533" s="6"/>
      <c r="J533" s="6"/>
      <c r="K533" s="6"/>
      <c r="L533" s="6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ht="12.0" customHeight="1">
      <c r="A534" s="4"/>
      <c r="B534" s="4"/>
      <c r="C534" s="4"/>
      <c r="D534" s="4"/>
      <c r="E534" s="4"/>
      <c r="F534" s="6"/>
      <c r="G534" s="4"/>
      <c r="H534" s="6"/>
      <c r="I534" s="6"/>
      <c r="J534" s="6"/>
      <c r="K534" s="6"/>
      <c r="L534" s="6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ht="12.0" customHeight="1">
      <c r="A535" s="4"/>
      <c r="B535" s="4"/>
      <c r="C535" s="4"/>
      <c r="D535" s="4"/>
      <c r="E535" s="4"/>
      <c r="F535" s="6"/>
      <c r="G535" s="4"/>
      <c r="H535" s="6"/>
      <c r="I535" s="6"/>
      <c r="J535" s="6"/>
      <c r="K535" s="6"/>
      <c r="L535" s="6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ht="12.0" customHeight="1">
      <c r="A536" s="4"/>
      <c r="B536" s="4"/>
      <c r="C536" s="4"/>
      <c r="D536" s="4"/>
      <c r="E536" s="4"/>
      <c r="F536" s="6"/>
      <c r="G536" s="4"/>
      <c r="H536" s="6"/>
      <c r="I536" s="6"/>
      <c r="J536" s="6"/>
      <c r="K536" s="6"/>
      <c r="L536" s="6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ht="12.0" customHeight="1">
      <c r="A537" s="4"/>
      <c r="B537" s="4"/>
      <c r="C537" s="4"/>
      <c r="D537" s="4"/>
      <c r="E537" s="4"/>
      <c r="F537" s="6"/>
      <c r="G537" s="4"/>
      <c r="H537" s="6"/>
      <c r="I537" s="6"/>
      <c r="J537" s="6"/>
      <c r="K537" s="6"/>
      <c r="L537" s="6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ht="12.0" customHeight="1">
      <c r="A538" s="4"/>
      <c r="B538" s="4"/>
      <c r="C538" s="4"/>
      <c r="D538" s="4"/>
      <c r="E538" s="4"/>
      <c r="F538" s="6"/>
      <c r="G538" s="4"/>
      <c r="H538" s="6"/>
      <c r="I538" s="6"/>
      <c r="J538" s="6"/>
      <c r="K538" s="6"/>
      <c r="L538" s="6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ht="12.0" customHeight="1">
      <c r="A539" s="4"/>
      <c r="B539" s="4"/>
      <c r="C539" s="4"/>
      <c r="D539" s="4"/>
      <c r="E539" s="4"/>
      <c r="F539" s="6"/>
      <c r="G539" s="4"/>
      <c r="H539" s="6"/>
      <c r="I539" s="6"/>
      <c r="J539" s="6"/>
      <c r="K539" s="6"/>
      <c r="L539" s="6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ht="12.0" customHeight="1">
      <c r="A540" s="4"/>
      <c r="B540" s="4"/>
      <c r="C540" s="4"/>
      <c r="D540" s="4"/>
      <c r="E540" s="4"/>
      <c r="F540" s="6"/>
      <c r="G540" s="4"/>
      <c r="H540" s="6"/>
      <c r="I540" s="6"/>
      <c r="J540" s="6"/>
      <c r="K540" s="6"/>
      <c r="L540" s="6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ht="12.0" customHeight="1">
      <c r="A541" s="4"/>
      <c r="B541" s="4"/>
      <c r="C541" s="4"/>
      <c r="D541" s="4"/>
      <c r="E541" s="4"/>
      <c r="F541" s="6"/>
      <c r="G541" s="4"/>
      <c r="H541" s="6"/>
      <c r="I541" s="6"/>
      <c r="J541" s="6"/>
      <c r="K541" s="6"/>
      <c r="L541" s="6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ht="12.0" customHeight="1">
      <c r="A542" s="4"/>
      <c r="B542" s="4"/>
      <c r="C542" s="4"/>
      <c r="D542" s="4"/>
      <c r="E542" s="4"/>
      <c r="F542" s="6"/>
      <c r="G542" s="4"/>
      <c r="H542" s="6"/>
      <c r="I542" s="6"/>
      <c r="J542" s="6"/>
      <c r="K542" s="6"/>
      <c r="L542" s="6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ht="12.0" customHeight="1">
      <c r="A543" s="4"/>
      <c r="B543" s="4"/>
      <c r="C543" s="4"/>
      <c r="D543" s="4"/>
      <c r="E543" s="4"/>
      <c r="F543" s="6"/>
      <c r="G543" s="4"/>
      <c r="H543" s="6"/>
      <c r="I543" s="6"/>
      <c r="J543" s="6"/>
      <c r="K543" s="6"/>
      <c r="L543" s="6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ht="12.0" customHeight="1">
      <c r="A544" s="4"/>
      <c r="B544" s="4"/>
      <c r="C544" s="4"/>
      <c r="D544" s="4"/>
      <c r="E544" s="4"/>
      <c r="F544" s="6"/>
      <c r="G544" s="4"/>
      <c r="H544" s="6"/>
      <c r="I544" s="6"/>
      <c r="J544" s="6"/>
      <c r="K544" s="6"/>
      <c r="L544" s="6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ht="12.0" customHeight="1">
      <c r="A545" s="4"/>
      <c r="B545" s="4"/>
      <c r="C545" s="4"/>
      <c r="D545" s="4"/>
      <c r="E545" s="4"/>
      <c r="F545" s="6"/>
      <c r="G545" s="4"/>
      <c r="H545" s="6"/>
      <c r="I545" s="6"/>
      <c r="J545" s="6"/>
      <c r="K545" s="6"/>
      <c r="L545" s="6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ht="12.0" customHeight="1">
      <c r="A546" s="4"/>
      <c r="B546" s="4"/>
      <c r="C546" s="4"/>
      <c r="D546" s="4"/>
      <c r="E546" s="4"/>
      <c r="F546" s="6"/>
      <c r="G546" s="4"/>
      <c r="H546" s="6"/>
      <c r="I546" s="6"/>
      <c r="J546" s="6"/>
      <c r="K546" s="6"/>
      <c r="L546" s="6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ht="12.0" customHeight="1">
      <c r="A547" s="4"/>
      <c r="B547" s="4"/>
      <c r="C547" s="4"/>
      <c r="D547" s="4"/>
      <c r="E547" s="4"/>
      <c r="F547" s="6"/>
      <c r="G547" s="4"/>
      <c r="H547" s="6"/>
      <c r="I547" s="6"/>
      <c r="J547" s="6"/>
      <c r="K547" s="6"/>
      <c r="L547" s="6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ht="12.0" customHeight="1">
      <c r="A548" s="4"/>
      <c r="B548" s="4"/>
      <c r="C548" s="4"/>
      <c r="D548" s="4"/>
      <c r="E548" s="4"/>
      <c r="F548" s="6"/>
      <c r="G548" s="4"/>
      <c r="H548" s="6"/>
      <c r="I548" s="6"/>
      <c r="J548" s="6"/>
      <c r="K548" s="6"/>
      <c r="L548" s="6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ht="12.0" customHeight="1">
      <c r="A549" s="4"/>
      <c r="B549" s="4"/>
      <c r="C549" s="4"/>
      <c r="D549" s="4"/>
      <c r="E549" s="4"/>
      <c r="F549" s="6"/>
      <c r="G549" s="4"/>
      <c r="H549" s="6"/>
      <c r="I549" s="6"/>
      <c r="J549" s="6"/>
      <c r="K549" s="6"/>
      <c r="L549" s="6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ht="12.0" customHeight="1">
      <c r="A550" s="4"/>
      <c r="B550" s="4"/>
      <c r="C550" s="4"/>
      <c r="D550" s="4"/>
      <c r="E550" s="4"/>
      <c r="F550" s="6"/>
      <c r="G550" s="4"/>
      <c r="H550" s="6"/>
      <c r="I550" s="6"/>
      <c r="J550" s="6"/>
      <c r="K550" s="6"/>
      <c r="L550" s="6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ht="12.0" customHeight="1">
      <c r="A551" s="4"/>
      <c r="B551" s="4"/>
      <c r="C551" s="4"/>
      <c r="D551" s="4"/>
      <c r="E551" s="4"/>
      <c r="F551" s="6"/>
      <c r="G551" s="4"/>
      <c r="H551" s="6"/>
      <c r="I551" s="6"/>
      <c r="J551" s="6"/>
      <c r="K551" s="6"/>
      <c r="L551" s="6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ht="12.0" customHeight="1">
      <c r="A552" s="4"/>
      <c r="B552" s="4"/>
      <c r="C552" s="4"/>
      <c r="D552" s="4"/>
      <c r="E552" s="4"/>
      <c r="F552" s="6"/>
      <c r="G552" s="4"/>
      <c r="H552" s="6"/>
      <c r="I552" s="6"/>
      <c r="J552" s="6"/>
      <c r="K552" s="6"/>
      <c r="L552" s="6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ht="12.0" customHeight="1">
      <c r="A553" s="4"/>
      <c r="B553" s="4"/>
      <c r="C553" s="4"/>
      <c r="D553" s="4"/>
      <c r="E553" s="4"/>
      <c r="F553" s="6"/>
      <c r="G553" s="4"/>
      <c r="H553" s="6"/>
      <c r="I553" s="6"/>
      <c r="J553" s="6"/>
      <c r="K553" s="6"/>
      <c r="L553" s="6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ht="12.0" customHeight="1">
      <c r="A554" s="4"/>
      <c r="B554" s="4"/>
      <c r="C554" s="4"/>
      <c r="D554" s="4"/>
      <c r="E554" s="4"/>
      <c r="F554" s="6"/>
      <c r="G554" s="4"/>
      <c r="H554" s="6"/>
      <c r="I554" s="6"/>
      <c r="J554" s="6"/>
      <c r="K554" s="6"/>
      <c r="L554" s="6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ht="12.0" customHeight="1">
      <c r="A555" s="4"/>
      <c r="B555" s="4"/>
      <c r="C555" s="4"/>
      <c r="D555" s="4"/>
      <c r="E555" s="4"/>
      <c r="F555" s="6"/>
      <c r="G555" s="4"/>
      <c r="H555" s="6"/>
      <c r="I555" s="6"/>
      <c r="J555" s="6"/>
      <c r="K555" s="6"/>
      <c r="L555" s="6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ht="12.0" customHeight="1">
      <c r="A556" s="4"/>
      <c r="B556" s="4"/>
      <c r="C556" s="4"/>
      <c r="D556" s="4"/>
      <c r="E556" s="4"/>
      <c r="F556" s="6"/>
      <c r="G556" s="4"/>
      <c r="H556" s="6"/>
      <c r="I556" s="6"/>
      <c r="J556" s="6"/>
      <c r="K556" s="6"/>
      <c r="L556" s="6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ht="12.0" customHeight="1">
      <c r="A557" s="4"/>
      <c r="B557" s="4"/>
      <c r="C557" s="4"/>
      <c r="D557" s="4"/>
      <c r="E557" s="4"/>
      <c r="F557" s="6"/>
      <c r="G557" s="4"/>
      <c r="H557" s="6"/>
      <c r="I557" s="6"/>
      <c r="J557" s="6"/>
      <c r="K557" s="6"/>
      <c r="L557" s="6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ht="12.0" customHeight="1">
      <c r="A558" s="4"/>
      <c r="B558" s="4"/>
      <c r="C558" s="4"/>
      <c r="D558" s="4"/>
      <c r="E558" s="4"/>
      <c r="F558" s="6"/>
      <c r="G558" s="4"/>
      <c r="H558" s="6"/>
      <c r="I558" s="6"/>
      <c r="J558" s="6"/>
      <c r="K558" s="6"/>
      <c r="L558" s="6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ht="12.0" customHeight="1">
      <c r="A559" s="4"/>
      <c r="B559" s="4"/>
      <c r="C559" s="4"/>
      <c r="D559" s="4"/>
      <c r="E559" s="4"/>
      <c r="F559" s="6"/>
      <c r="G559" s="4"/>
      <c r="H559" s="6"/>
      <c r="I559" s="6"/>
      <c r="J559" s="6"/>
      <c r="K559" s="6"/>
      <c r="L559" s="6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ht="12.0" customHeight="1">
      <c r="A560" s="4"/>
      <c r="B560" s="4"/>
      <c r="C560" s="4"/>
      <c r="D560" s="4"/>
      <c r="E560" s="4"/>
      <c r="F560" s="6"/>
      <c r="G560" s="4"/>
      <c r="H560" s="6"/>
      <c r="I560" s="6"/>
      <c r="J560" s="6"/>
      <c r="K560" s="6"/>
      <c r="L560" s="6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ht="12.0" customHeight="1">
      <c r="A561" s="4"/>
      <c r="B561" s="4"/>
      <c r="C561" s="4"/>
      <c r="D561" s="4"/>
      <c r="E561" s="4"/>
      <c r="F561" s="6"/>
      <c r="G561" s="4"/>
      <c r="H561" s="6"/>
      <c r="I561" s="6"/>
      <c r="J561" s="6"/>
      <c r="K561" s="6"/>
      <c r="L561" s="6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ht="12.0" customHeight="1">
      <c r="A562" s="4"/>
      <c r="B562" s="4"/>
      <c r="C562" s="4"/>
      <c r="D562" s="4"/>
      <c r="E562" s="4"/>
      <c r="F562" s="6"/>
      <c r="G562" s="4"/>
      <c r="H562" s="6"/>
      <c r="I562" s="6"/>
      <c r="J562" s="6"/>
      <c r="K562" s="6"/>
      <c r="L562" s="6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ht="12.0" customHeight="1">
      <c r="A563" s="4"/>
      <c r="B563" s="4"/>
      <c r="C563" s="4"/>
      <c r="D563" s="4"/>
      <c r="E563" s="4"/>
      <c r="F563" s="6"/>
      <c r="G563" s="4"/>
      <c r="H563" s="6"/>
      <c r="I563" s="6"/>
      <c r="J563" s="6"/>
      <c r="K563" s="6"/>
      <c r="L563" s="6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ht="12.0" customHeight="1">
      <c r="A564" s="4"/>
      <c r="B564" s="4"/>
      <c r="C564" s="4"/>
      <c r="D564" s="4"/>
      <c r="E564" s="4"/>
      <c r="F564" s="6"/>
      <c r="G564" s="4"/>
      <c r="H564" s="6"/>
      <c r="I564" s="6"/>
      <c r="J564" s="6"/>
      <c r="K564" s="6"/>
      <c r="L564" s="6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ht="12.0" customHeight="1">
      <c r="A565" s="4"/>
      <c r="B565" s="4"/>
      <c r="C565" s="4"/>
      <c r="D565" s="4"/>
      <c r="E565" s="4"/>
      <c r="F565" s="6"/>
      <c r="G565" s="4"/>
      <c r="H565" s="6"/>
      <c r="I565" s="6"/>
      <c r="J565" s="6"/>
      <c r="K565" s="6"/>
      <c r="L565" s="6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ht="12.0" customHeight="1">
      <c r="A566" s="4"/>
      <c r="B566" s="4"/>
      <c r="C566" s="4"/>
      <c r="D566" s="4"/>
      <c r="E566" s="4"/>
      <c r="F566" s="6"/>
      <c r="G566" s="4"/>
      <c r="H566" s="6"/>
      <c r="I566" s="6"/>
      <c r="J566" s="6"/>
      <c r="K566" s="6"/>
      <c r="L566" s="6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ht="12.0" customHeight="1">
      <c r="A567" s="4"/>
      <c r="B567" s="4"/>
      <c r="C567" s="4"/>
      <c r="D567" s="4"/>
      <c r="E567" s="4"/>
      <c r="F567" s="6"/>
      <c r="G567" s="4"/>
      <c r="H567" s="6"/>
      <c r="I567" s="6"/>
      <c r="J567" s="6"/>
      <c r="K567" s="6"/>
      <c r="L567" s="6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ht="12.0" customHeight="1">
      <c r="A568" s="4"/>
      <c r="B568" s="4"/>
      <c r="C568" s="4"/>
      <c r="D568" s="4"/>
      <c r="E568" s="4"/>
      <c r="F568" s="6"/>
      <c r="G568" s="4"/>
      <c r="H568" s="6"/>
      <c r="I568" s="6"/>
      <c r="J568" s="6"/>
      <c r="K568" s="6"/>
      <c r="L568" s="6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ht="12.0" customHeight="1">
      <c r="A569" s="4"/>
      <c r="B569" s="4"/>
      <c r="C569" s="4"/>
      <c r="D569" s="4"/>
      <c r="E569" s="4"/>
      <c r="F569" s="6"/>
      <c r="G569" s="4"/>
      <c r="H569" s="6"/>
      <c r="I569" s="6"/>
      <c r="J569" s="6"/>
      <c r="K569" s="6"/>
      <c r="L569" s="6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ht="12.0" customHeight="1">
      <c r="A570" s="4"/>
      <c r="B570" s="4"/>
      <c r="C570" s="4"/>
      <c r="D570" s="4"/>
      <c r="E570" s="4"/>
      <c r="F570" s="6"/>
      <c r="G570" s="4"/>
      <c r="H570" s="6"/>
      <c r="I570" s="6"/>
      <c r="J570" s="6"/>
      <c r="K570" s="6"/>
      <c r="L570" s="6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ht="12.0" customHeight="1">
      <c r="A571" s="4"/>
      <c r="B571" s="4"/>
      <c r="C571" s="4"/>
      <c r="D571" s="4"/>
      <c r="E571" s="4"/>
      <c r="F571" s="6"/>
      <c r="G571" s="4"/>
      <c r="H571" s="6"/>
      <c r="I571" s="6"/>
      <c r="J571" s="6"/>
      <c r="K571" s="6"/>
      <c r="L571" s="6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ht="12.0" customHeight="1">
      <c r="A572" s="4"/>
      <c r="B572" s="4"/>
      <c r="C572" s="4"/>
      <c r="D572" s="4"/>
      <c r="E572" s="4"/>
      <c r="F572" s="6"/>
      <c r="G572" s="4"/>
      <c r="H572" s="6"/>
      <c r="I572" s="6"/>
      <c r="J572" s="6"/>
      <c r="K572" s="6"/>
      <c r="L572" s="6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ht="12.0" customHeight="1">
      <c r="A573" s="4"/>
      <c r="B573" s="4"/>
      <c r="C573" s="4"/>
      <c r="D573" s="4"/>
      <c r="E573" s="4"/>
      <c r="F573" s="6"/>
      <c r="G573" s="4"/>
      <c r="H573" s="6"/>
      <c r="I573" s="6"/>
      <c r="J573" s="6"/>
      <c r="K573" s="6"/>
      <c r="L573" s="6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ht="12.0" customHeight="1">
      <c r="A574" s="4"/>
      <c r="B574" s="4"/>
      <c r="C574" s="4"/>
      <c r="D574" s="4"/>
      <c r="E574" s="4"/>
      <c r="F574" s="6"/>
      <c r="G574" s="4"/>
      <c r="H574" s="6"/>
      <c r="I574" s="6"/>
      <c r="J574" s="6"/>
      <c r="K574" s="6"/>
      <c r="L574" s="6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ht="12.0" customHeight="1">
      <c r="A575" s="4"/>
      <c r="B575" s="4"/>
      <c r="C575" s="4"/>
      <c r="D575" s="4"/>
      <c r="E575" s="4"/>
      <c r="F575" s="6"/>
      <c r="G575" s="4"/>
      <c r="H575" s="6"/>
      <c r="I575" s="6"/>
      <c r="J575" s="6"/>
      <c r="K575" s="6"/>
      <c r="L575" s="6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ht="12.0" customHeight="1">
      <c r="A576" s="4"/>
      <c r="B576" s="4"/>
      <c r="C576" s="4"/>
      <c r="D576" s="4"/>
      <c r="E576" s="4"/>
      <c r="F576" s="6"/>
      <c r="G576" s="4"/>
      <c r="H576" s="6"/>
      <c r="I576" s="6"/>
      <c r="J576" s="6"/>
      <c r="K576" s="6"/>
      <c r="L576" s="6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ht="12.0" customHeight="1">
      <c r="A577" s="4"/>
      <c r="B577" s="4"/>
      <c r="C577" s="4"/>
      <c r="D577" s="4"/>
      <c r="E577" s="4"/>
      <c r="F577" s="6"/>
      <c r="G577" s="4"/>
      <c r="H577" s="6"/>
      <c r="I577" s="6"/>
      <c r="J577" s="6"/>
      <c r="K577" s="6"/>
      <c r="L577" s="6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ht="12.0" customHeight="1">
      <c r="A578" s="4"/>
      <c r="B578" s="4"/>
      <c r="C578" s="4"/>
      <c r="D578" s="4"/>
      <c r="E578" s="4"/>
      <c r="F578" s="6"/>
      <c r="G578" s="4"/>
      <c r="H578" s="6"/>
      <c r="I578" s="6"/>
      <c r="J578" s="6"/>
      <c r="K578" s="6"/>
      <c r="L578" s="6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ht="12.0" customHeight="1">
      <c r="A579" s="4"/>
      <c r="B579" s="4"/>
      <c r="C579" s="4"/>
      <c r="D579" s="4"/>
      <c r="E579" s="4"/>
      <c r="F579" s="6"/>
      <c r="G579" s="4"/>
      <c r="H579" s="6"/>
      <c r="I579" s="6"/>
      <c r="J579" s="6"/>
      <c r="K579" s="6"/>
      <c r="L579" s="6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ht="12.0" customHeight="1">
      <c r="A580" s="4"/>
      <c r="B580" s="4"/>
      <c r="C580" s="4"/>
      <c r="D580" s="4"/>
      <c r="E580" s="4"/>
      <c r="F580" s="6"/>
      <c r="G580" s="4"/>
      <c r="H580" s="6"/>
      <c r="I580" s="6"/>
      <c r="J580" s="6"/>
      <c r="K580" s="6"/>
      <c r="L580" s="6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ht="12.0" customHeight="1">
      <c r="A581" s="4"/>
      <c r="B581" s="4"/>
      <c r="C581" s="4"/>
      <c r="D581" s="4"/>
      <c r="E581" s="4"/>
      <c r="F581" s="6"/>
      <c r="G581" s="4"/>
      <c r="H581" s="6"/>
      <c r="I581" s="6"/>
      <c r="J581" s="6"/>
      <c r="K581" s="6"/>
      <c r="L581" s="6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ht="12.0" customHeight="1">
      <c r="A582" s="4"/>
      <c r="B582" s="4"/>
      <c r="C582" s="4"/>
      <c r="D582" s="4"/>
      <c r="E582" s="4"/>
      <c r="F582" s="6"/>
      <c r="G582" s="4"/>
      <c r="H582" s="6"/>
      <c r="I582" s="6"/>
      <c r="J582" s="6"/>
      <c r="K582" s="6"/>
      <c r="L582" s="6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ht="12.0" customHeight="1">
      <c r="A583" s="4"/>
      <c r="B583" s="4"/>
      <c r="C583" s="4"/>
      <c r="D583" s="4"/>
      <c r="E583" s="4"/>
      <c r="F583" s="6"/>
      <c r="G583" s="4"/>
      <c r="H583" s="6"/>
      <c r="I583" s="6"/>
      <c r="J583" s="6"/>
      <c r="K583" s="6"/>
      <c r="L583" s="6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ht="12.0" customHeight="1">
      <c r="A584" s="4"/>
      <c r="B584" s="4"/>
      <c r="C584" s="4"/>
      <c r="D584" s="4"/>
      <c r="E584" s="4"/>
      <c r="F584" s="6"/>
      <c r="G584" s="4"/>
      <c r="H584" s="6"/>
      <c r="I584" s="6"/>
      <c r="J584" s="6"/>
      <c r="K584" s="6"/>
      <c r="L584" s="6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ht="12.0" customHeight="1">
      <c r="A585" s="4"/>
      <c r="B585" s="4"/>
      <c r="C585" s="4"/>
      <c r="D585" s="4"/>
      <c r="E585" s="4"/>
      <c r="F585" s="6"/>
      <c r="G585" s="4"/>
      <c r="H585" s="6"/>
      <c r="I585" s="6"/>
      <c r="J585" s="6"/>
      <c r="K585" s="6"/>
      <c r="L585" s="6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ht="12.0" customHeight="1">
      <c r="A586" s="4"/>
      <c r="B586" s="4"/>
      <c r="C586" s="4"/>
      <c r="D586" s="4"/>
      <c r="E586" s="4"/>
      <c r="F586" s="6"/>
      <c r="G586" s="4"/>
      <c r="H586" s="6"/>
      <c r="I586" s="6"/>
      <c r="J586" s="6"/>
      <c r="K586" s="6"/>
      <c r="L586" s="6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ht="12.0" customHeight="1">
      <c r="A587" s="4"/>
      <c r="B587" s="4"/>
      <c r="C587" s="4"/>
      <c r="D587" s="4"/>
      <c r="E587" s="4"/>
      <c r="F587" s="6"/>
      <c r="G587" s="4"/>
      <c r="H587" s="6"/>
      <c r="I587" s="6"/>
      <c r="J587" s="6"/>
      <c r="K587" s="6"/>
      <c r="L587" s="6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ht="12.0" customHeight="1">
      <c r="A588" s="4"/>
      <c r="B588" s="4"/>
      <c r="C588" s="4"/>
      <c r="D588" s="4"/>
      <c r="E588" s="4"/>
      <c r="F588" s="6"/>
      <c r="G588" s="4"/>
      <c r="H588" s="6"/>
      <c r="I588" s="6"/>
      <c r="J588" s="6"/>
      <c r="K588" s="6"/>
      <c r="L588" s="6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ht="12.0" customHeight="1">
      <c r="A589" s="4"/>
      <c r="B589" s="4"/>
      <c r="C589" s="4"/>
      <c r="D589" s="4"/>
      <c r="E589" s="4"/>
      <c r="F589" s="6"/>
      <c r="G589" s="4"/>
      <c r="H589" s="6"/>
      <c r="I589" s="6"/>
      <c r="J589" s="6"/>
      <c r="K589" s="6"/>
      <c r="L589" s="6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ht="12.0" customHeight="1">
      <c r="A590" s="4"/>
      <c r="B590" s="4"/>
      <c r="C590" s="4"/>
      <c r="D590" s="4"/>
      <c r="E590" s="4"/>
      <c r="F590" s="6"/>
      <c r="G590" s="4"/>
      <c r="H590" s="6"/>
      <c r="I590" s="6"/>
      <c r="J590" s="6"/>
      <c r="K590" s="6"/>
      <c r="L590" s="6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ht="12.0" customHeight="1">
      <c r="A591" s="4"/>
      <c r="B591" s="4"/>
      <c r="C591" s="4"/>
      <c r="D591" s="4"/>
      <c r="E591" s="4"/>
      <c r="F591" s="6"/>
      <c r="G591" s="4"/>
      <c r="H591" s="6"/>
      <c r="I591" s="6"/>
      <c r="J591" s="6"/>
      <c r="K591" s="6"/>
      <c r="L591" s="6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ht="12.0" customHeight="1">
      <c r="A592" s="4"/>
      <c r="B592" s="4"/>
      <c r="C592" s="4"/>
      <c r="D592" s="4"/>
      <c r="E592" s="4"/>
      <c r="F592" s="6"/>
      <c r="G592" s="4"/>
      <c r="H592" s="6"/>
      <c r="I592" s="6"/>
      <c r="J592" s="6"/>
      <c r="K592" s="6"/>
      <c r="L592" s="6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ht="12.0" customHeight="1">
      <c r="A593" s="4"/>
      <c r="B593" s="4"/>
      <c r="C593" s="4"/>
      <c r="D593" s="4"/>
      <c r="E593" s="4"/>
      <c r="F593" s="6"/>
      <c r="G593" s="4"/>
      <c r="H593" s="6"/>
      <c r="I593" s="6"/>
      <c r="J593" s="6"/>
      <c r="K593" s="6"/>
      <c r="L593" s="6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ht="12.0" customHeight="1">
      <c r="A594" s="4"/>
      <c r="B594" s="4"/>
      <c r="C594" s="4"/>
      <c r="D594" s="4"/>
      <c r="E594" s="4"/>
      <c r="F594" s="6"/>
      <c r="G594" s="4"/>
      <c r="H594" s="6"/>
      <c r="I594" s="6"/>
      <c r="J594" s="6"/>
      <c r="K594" s="6"/>
      <c r="L594" s="6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ht="12.0" customHeight="1">
      <c r="A595" s="4"/>
      <c r="B595" s="4"/>
      <c r="C595" s="4"/>
      <c r="D595" s="4"/>
      <c r="E595" s="4"/>
      <c r="F595" s="6"/>
      <c r="G595" s="4"/>
      <c r="H595" s="6"/>
      <c r="I595" s="6"/>
      <c r="J595" s="6"/>
      <c r="K595" s="6"/>
      <c r="L595" s="6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ht="12.0" customHeight="1">
      <c r="A596" s="4"/>
      <c r="B596" s="4"/>
      <c r="C596" s="4"/>
      <c r="D596" s="4"/>
      <c r="E596" s="4"/>
      <c r="F596" s="6"/>
      <c r="G596" s="4"/>
      <c r="H596" s="6"/>
      <c r="I596" s="6"/>
      <c r="J596" s="6"/>
      <c r="K596" s="6"/>
      <c r="L596" s="6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ht="12.0" customHeight="1">
      <c r="A597" s="4"/>
      <c r="B597" s="4"/>
      <c r="C597" s="4"/>
      <c r="D597" s="4"/>
      <c r="E597" s="4"/>
      <c r="F597" s="6"/>
      <c r="G597" s="4"/>
      <c r="H597" s="6"/>
      <c r="I597" s="6"/>
      <c r="J597" s="6"/>
      <c r="K597" s="6"/>
      <c r="L597" s="6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ht="12.0" customHeight="1">
      <c r="A598" s="4"/>
      <c r="B598" s="4"/>
      <c r="C598" s="4"/>
      <c r="D598" s="4"/>
      <c r="E598" s="4"/>
      <c r="F598" s="6"/>
      <c r="G598" s="4"/>
      <c r="H598" s="6"/>
      <c r="I598" s="6"/>
      <c r="J598" s="6"/>
      <c r="K598" s="6"/>
      <c r="L598" s="6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ht="12.0" customHeight="1">
      <c r="A599" s="4"/>
      <c r="B599" s="4"/>
      <c r="C599" s="4"/>
      <c r="D599" s="4"/>
      <c r="E599" s="4"/>
      <c r="F599" s="6"/>
      <c r="G599" s="4"/>
      <c r="H599" s="6"/>
      <c r="I599" s="6"/>
      <c r="J599" s="6"/>
      <c r="K599" s="6"/>
      <c r="L599" s="6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ht="12.0" customHeight="1">
      <c r="A600" s="4"/>
      <c r="B600" s="4"/>
      <c r="C600" s="4"/>
      <c r="D600" s="4"/>
      <c r="E600" s="4"/>
      <c r="F600" s="6"/>
      <c r="G600" s="4"/>
      <c r="H600" s="6"/>
      <c r="I600" s="6"/>
      <c r="J600" s="6"/>
      <c r="K600" s="6"/>
      <c r="L600" s="6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ht="12.0" customHeight="1">
      <c r="A601" s="4"/>
      <c r="B601" s="4"/>
      <c r="C601" s="4"/>
      <c r="D601" s="4"/>
      <c r="E601" s="4"/>
      <c r="F601" s="6"/>
      <c r="G601" s="4"/>
      <c r="H601" s="6"/>
      <c r="I601" s="6"/>
      <c r="J601" s="6"/>
      <c r="K601" s="6"/>
      <c r="L601" s="6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ht="12.0" customHeight="1">
      <c r="A602" s="4"/>
      <c r="B602" s="4"/>
      <c r="C602" s="4"/>
      <c r="D602" s="4"/>
      <c r="E602" s="4"/>
      <c r="F602" s="6"/>
      <c r="G602" s="4"/>
      <c r="H602" s="6"/>
      <c r="I602" s="6"/>
      <c r="J602" s="6"/>
      <c r="K602" s="6"/>
      <c r="L602" s="6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ht="12.0" customHeight="1">
      <c r="A603" s="4"/>
      <c r="B603" s="4"/>
      <c r="C603" s="4"/>
      <c r="D603" s="4"/>
      <c r="E603" s="4"/>
      <c r="F603" s="6"/>
      <c r="G603" s="4"/>
      <c r="H603" s="6"/>
      <c r="I603" s="6"/>
      <c r="J603" s="6"/>
      <c r="K603" s="6"/>
      <c r="L603" s="6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ht="12.0" customHeight="1">
      <c r="A604" s="4"/>
      <c r="B604" s="4"/>
      <c r="C604" s="4"/>
      <c r="D604" s="4"/>
      <c r="E604" s="4"/>
      <c r="F604" s="6"/>
      <c r="G604" s="4"/>
      <c r="H604" s="6"/>
      <c r="I604" s="6"/>
      <c r="J604" s="6"/>
      <c r="K604" s="6"/>
      <c r="L604" s="6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ht="12.0" customHeight="1">
      <c r="A605" s="4"/>
      <c r="B605" s="4"/>
      <c r="C605" s="4"/>
      <c r="D605" s="4"/>
      <c r="E605" s="4"/>
      <c r="F605" s="6"/>
      <c r="G605" s="4"/>
      <c r="H605" s="6"/>
      <c r="I605" s="6"/>
      <c r="J605" s="6"/>
      <c r="K605" s="6"/>
      <c r="L605" s="6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ht="12.0" customHeight="1">
      <c r="A606" s="4"/>
      <c r="B606" s="4"/>
      <c r="C606" s="4"/>
      <c r="D606" s="4"/>
      <c r="E606" s="4"/>
      <c r="F606" s="6"/>
      <c r="G606" s="4"/>
      <c r="H606" s="6"/>
      <c r="I606" s="6"/>
      <c r="J606" s="6"/>
      <c r="K606" s="6"/>
      <c r="L606" s="6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ht="12.0" customHeight="1">
      <c r="A607" s="4"/>
      <c r="B607" s="4"/>
      <c r="C607" s="4"/>
      <c r="D607" s="4"/>
      <c r="E607" s="4"/>
      <c r="F607" s="6"/>
      <c r="G607" s="4"/>
      <c r="H607" s="6"/>
      <c r="I607" s="6"/>
      <c r="J607" s="6"/>
      <c r="K607" s="6"/>
      <c r="L607" s="6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ht="12.0" customHeight="1">
      <c r="A608" s="4"/>
      <c r="B608" s="4"/>
      <c r="C608" s="4"/>
      <c r="D608" s="4"/>
      <c r="E608" s="4"/>
      <c r="F608" s="6"/>
      <c r="G608" s="4"/>
      <c r="H608" s="6"/>
      <c r="I608" s="6"/>
      <c r="J608" s="6"/>
      <c r="K608" s="6"/>
      <c r="L608" s="6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ht="12.0" customHeight="1">
      <c r="A609" s="4"/>
      <c r="B609" s="4"/>
      <c r="C609" s="4"/>
      <c r="D609" s="4"/>
      <c r="E609" s="4"/>
      <c r="F609" s="6"/>
      <c r="G609" s="4"/>
      <c r="H609" s="6"/>
      <c r="I609" s="6"/>
      <c r="J609" s="6"/>
      <c r="K609" s="6"/>
      <c r="L609" s="6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ht="12.0" customHeight="1">
      <c r="A610" s="4"/>
      <c r="B610" s="4"/>
      <c r="C610" s="4"/>
      <c r="D610" s="4"/>
      <c r="E610" s="4"/>
      <c r="F610" s="6"/>
      <c r="G610" s="4"/>
      <c r="H610" s="6"/>
      <c r="I610" s="6"/>
      <c r="J610" s="6"/>
      <c r="K610" s="6"/>
      <c r="L610" s="6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ht="12.0" customHeight="1">
      <c r="A611" s="4"/>
      <c r="B611" s="4"/>
      <c r="C611" s="4"/>
      <c r="D611" s="4"/>
      <c r="E611" s="4"/>
      <c r="F611" s="6"/>
      <c r="G611" s="4"/>
      <c r="H611" s="6"/>
      <c r="I611" s="6"/>
      <c r="J611" s="6"/>
      <c r="K611" s="6"/>
      <c r="L611" s="6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ht="12.0" customHeight="1">
      <c r="A612" s="4"/>
      <c r="B612" s="4"/>
      <c r="C612" s="4"/>
      <c r="D612" s="4"/>
      <c r="E612" s="4"/>
      <c r="F612" s="6"/>
      <c r="G612" s="4"/>
      <c r="H612" s="6"/>
      <c r="I612" s="6"/>
      <c r="J612" s="6"/>
      <c r="K612" s="6"/>
      <c r="L612" s="6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ht="12.0" customHeight="1">
      <c r="A613" s="4"/>
      <c r="B613" s="4"/>
      <c r="C613" s="4"/>
      <c r="D613" s="4"/>
      <c r="E613" s="4"/>
      <c r="F613" s="6"/>
      <c r="G613" s="4"/>
      <c r="H613" s="6"/>
      <c r="I613" s="6"/>
      <c r="J613" s="6"/>
      <c r="K613" s="6"/>
      <c r="L613" s="6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ht="12.0" customHeight="1">
      <c r="A614" s="4"/>
      <c r="B614" s="4"/>
      <c r="C614" s="4"/>
      <c r="D614" s="4"/>
      <c r="E614" s="4"/>
      <c r="F614" s="6"/>
      <c r="G614" s="4"/>
      <c r="H614" s="6"/>
      <c r="I614" s="6"/>
      <c r="J614" s="6"/>
      <c r="K614" s="6"/>
      <c r="L614" s="6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ht="12.0" customHeight="1">
      <c r="A615" s="4"/>
      <c r="B615" s="4"/>
      <c r="C615" s="4"/>
      <c r="D615" s="4"/>
      <c r="E615" s="4"/>
      <c r="F615" s="6"/>
      <c r="G615" s="4"/>
      <c r="H615" s="6"/>
      <c r="I615" s="6"/>
      <c r="J615" s="6"/>
      <c r="K615" s="6"/>
      <c r="L615" s="6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ht="12.0" customHeight="1">
      <c r="A616" s="4"/>
      <c r="B616" s="4"/>
      <c r="C616" s="4"/>
      <c r="D616" s="4"/>
      <c r="E616" s="4"/>
      <c r="F616" s="6"/>
      <c r="G616" s="4"/>
      <c r="H616" s="6"/>
      <c r="I616" s="6"/>
      <c r="J616" s="6"/>
      <c r="K616" s="6"/>
      <c r="L616" s="6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ht="12.0" customHeight="1">
      <c r="A617" s="4"/>
      <c r="B617" s="4"/>
      <c r="C617" s="4"/>
      <c r="D617" s="4"/>
      <c r="E617" s="4"/>
      <c r="F617" s="6"/>
      <c r="G617" s="4"/>
      <c r="H617" s="6"/>
      <c r="I617" s="6"/>
      <c r="J617" s="6"/>
      <c r="K617" s="6"/>
      <c r="L617" s="6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ht="12.0" customHeight="1">
      <c r="A618" s="4"/>
      <c r="B618" s="4"/>
      <c r="C618" s="4"/>
      <c r="D618" s="4"/>
      <c r="E618" s="4"/>
      <c r="F618" s="6"/>
      <c r="G618" s="4"/>
      <c r="H618" s="6"/>
      <c r="I618" s="6"/>
      <c r="J618" s="6"/>
      <c r="K618" s="6"/>
      <c r="L618" s="6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ht="12.0" customHeight="1">
      <c r="A619" s="4"/>
      <c r="B619" s="4"/>
      <c r="C619" s="4"/>
      <c r="D619" s="4"/>
      <c r="E619" s="4"/>
      <c r="F619" s="6"/>
      <c r="G619" s="4"/>
      <c r="H619" s="6"/>
      <c r="I619" s="6"/>
      <c r="J619" s="6"/>
      <c r="K619" s="6"/>
      <c r="L619" s="6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ht="12.0" customHeight="1">
      <c r="A620" s="4"/>
      <c r="B620" s="4"/>
      <c r="C620" s="4"/>
      <c r="D620" s="4"/>
      <c r="E620" s="4"/>
      <c r="F620" s="6"/>
      <c r="G620" s="4"/>
      <c r="H620" s="6"/>
      <c r="I620" s="6"/>
      <c r="J620" s="6"/>
      <c r="K620" s="6"/>
      <c r="L620" s="6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ht="12.0" customHeight="1">
      <c r="A621" s="4"/>
      <c r="B621" s="4"/>
      <c r="C621" s="4"/>
      <c r="D621" s="4"/>
      <c r="E621" s="4"/>
      <c r="F621" s="6"/>
      <c r="G621" s="4"/>
      <c r="H621" s="6"/>
      <c r="I621" s="6"/>
      <c r="J621" s="6"/>
      <c r="K621" s="6"/>
      <c r="L621" s="6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ht="12.0" customHeight="1">
      <c r="A622" s="4"/>
      <c r="B622" s="4"/>
      <c r="C622" s="4"/>
      <c r="D622" s="4"/>
      <c r="E622" s="4"/>
      <c r="F622" s="6"/>
      <c r="G622" s="4"/>
      <c r="H622" s="6"/>
      <c r="I622" s="6"/>
      <c r="J622" s="6"/>
      <c r="K622" s="6"/>
      <c r="L622" s="6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ht="12.0" customHeight="1">
      <c r="A623" s="4"/>
      <c r="B623" s="4"/>
      <c r="C623" s="4"/>
      <c r="D623" s="4"/>
      <c r="E623" s="4"/>
      <c r="F623" s="6"/>
      <c r="G623" s="4"/>
      <c r="H623" s="6"/>
      <c r="I623" s="6"/>
      <c r="J623" s="6"/>
      <c r="K623" s="6"/>
      <c r="L623" s="6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ht="12.0" customHeight="1">
      <c r="A624" s="4"/>
      <c r="B624" s="4"/>
      <c r="C624" s="4"/>
      <c r="D624" s="4"/>
      <c r="E624" s="4"/>
      <c r="F624" s="6"/>
      <c r="G624" s="4"/>
      <c r="H624" s="6"/>
      <c r="I624" s="6"/>
      <c r="J624" s="6"/>
      <c r="K624" s="6"/>
      <c r="L624" s="6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ht="12.0" customHeight="1">
      <c r="A625" s="4"/>
      <c r="B625" s="4"/>
      <c r="C625" s="4"/>
      <c r="D625" s="4"/>
      <c r="E625" s="4"/>
      <c r="F625" s="6"/>
      <c r="G625" s="4"/>
      <c r="H625" s="6"/>
      <c r="I625" s="6"/>
      <c r="J625" s="6"/>
      <c r="K625" s="6"/>
      <c r="L625" s="6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ht="12.0" customHeight="1">
      <c r="A626" s="4"/>
      <c r="B626" s="4"/>
      <c r="C626" s="4"/>
      <c r="D626" s="4"/>
      <c r="E626" s="4"/>
      <c r="F626" s="6"/>
      <c r="G626" s="4"/>
      <c r="H626" s="6"/>
      <c r="I626" s="6"/>
      <c r="J626" s="6"/>
      <c r="K626" s="6"/>
      <c r="L626" s="6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ht="12.0" customHeight="1">
      <c r="A627" s="4"/>
      <c r="B627" s="4"/>
      <c r="C627" s="4"/>
      <c r="D627" s="4"/>
      <c r="E627" s="4"/>
      <c r="F627" s="6"/>
      <c r="G627" s="4"/>
      <c r="H627" s="6"/>
      <c r="I627" s="6"/>
      <c r="J627" s="6"/>
      <c r="K627" s="6"/>
      <c r="L627" s="6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ht="12.0" customHeight="1">
      <c r="A628" s="4"/>
      <c r="B628" s="4"/>
      <c r="C628" s="4"/>
      <c r="D628" s="4"/>
      <c r="E628" s="4"/>
      <c r="F628" s="6"/>
      <c r="G628" s="4"/>
      <c r="H628" s="6"/>
      <c r="I628" s="6"/>
      <c r="J628" s="6"/>
      <c r="K628" s="6"/>
      <c r="L628" s="6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ht="12.0" customHeight="1">
      <c r="A629" s="4"/>
      <c r="B629" s="4"/>
      <c r="C629" s="4"/>
      <c r="D629" s="4"/>
      <c r="E629" s="4"/>
      <c r="F629" s="6"/>
      <c r="G629" s="4"/>
      <c r="H629" s="6"/>
      <c r="I629" s="6"/>
      <c r="J629" s="6"/>
      <c r="K629" s="6"/>
      <c r="L629" s="6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ht="12.0" customHeight="1">
      <c r="A630" s="4"/>
      <c r="B630" s="4"/>
      <c r="C630" s="4"/>
      <c r="D630" s="4"/>
      <c r="E630" s="4"/>
      <c r="F630" s="6"/>
      <c r="G630" s="4"/>
      <c r="H630" s="6"/>
      <c r="I630" s="6"/>
      <c r="J630" s="6"/>
      <c r="K630" s="6"/>
      <c r="L630" s="6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ht="12.0" customHeight="1">
      <c r="A631" s="4"/>
      <c r="B631" s="4"/>
      <c r="C631" s="4"/>
      <c r="D631" s="4"/>
      <c r="E631" s="4"/>
      <c r="F631" s="6"/>
      <c r="G631" s="4"/>
      <c r="H631" s="6"/>
      <c r="I631" s="6"/>
      <c r="J631" s="6"/>
      <c r="K631" s="6"/>
      <c r="L631" s="6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ht="12.0" customHeight="1">
      <c r="A632" s="4"/>
      <c r="B632" s="4"/>
      <c r="C632" s="4"/>
      <c r="D632" s="4"/>
      <c r="E632" s="4"/>
      <c r="F632" s="6"/>
      <c r="G632" s="4"/>
      <c r="H632" s="6"/>
      <c r="I632" s="6"/>
      <c r="J632" s="6"/>
      <c r="K632" s="6"/>
      <c r="L632" s="6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ht="12.0" customHeight="1">
      <c r="A633" s="4"/>
      <c r="B633" s="4"/>
      <c r="C633" s="4"/>
      <c r="D633" s="4"/>
      <c r="E633" s="4"/>
      <c r="F633" s="6"/>
      <c r="G633" s="4"/>
      <c r="H633" s="6"/>
      <c r="I633" s="6"/>
      <c r="J633" s="6"/>
      <c r="K633" s="6"/>
      <c r="L633" s="6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ht="12.0" customHeight="1">
      <c r="A634" s="4"/>
      <c r="B634" s="4"/>
      <c r="C634" s="4"/>
      <c r="D634" s="4"/>
      <c r="E634" s="4"/>
      <c r="F634" s="6"/>
      <c r="G634" s="4"/>
      <c r="H634" s="6"/>
      <c r="I634" s="6"/>
      <c r="J634" s="6"/>
      <c r="K634" s="6"/>
      <c r="L634" s="6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ht="12.0" customHeight="1">
      <c r="A635" s="4"/>
      <c r="B635" s="4"/>
      <c r="C635" s="4"/>
      <c r="D635" s="4"/>
      <c r="E635" s="4"/>
      <c r="F635" s="6"/>
      <c r="G635" s="4"/>
      <c r="H635" s="6"/>
      <c r="I635" s="6"/>
      <c r="J635" s="6"/>
      <c r="K635" s="6"/>
      <c r="L635" s="6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ht="12.0" customHeight="1">
      <c r="A636" s="4"/>
      <c r="B636" s="4"/>
      <c r="C636" s="4"/>
      <c r="D636" s="4"/>
      <c r="E636" s="4"/>
      <c r="F636" s="6"/>
      <c r="G636" s="4"/>
      <c r="H636" s="6"/>
      <c r="I636" s="6"/>
      <c r="J636" s="6"/>
      <c r="K636" s="6"/>
      <c r="L636" s="6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ht="12.0" customHeight="1">
      <c r="A637" s="4"/>
      <c r="B637" s="4"/>
      <c r="C637" s="4"/>
      <c r="D637" s="4"/>
      <c r="E637" s="4"/>
      <c r="F637" s="6"/>
      <c r="G637" s="4"/>
      <c r="H637" s="6"/>
      <c r="I637" s="6"/>
      <c r="J637" s="6"/>
      <c r="K637" s="6"/>
      <c r="L637" s="6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ht="12.0" customHeight="1">
      <c r="A638" s="4"/>
      <c r="B638" s="4"/>
      <c r="C638" s="4"/>
      <c r="D638" s="4"/>
      <c r="E638" s="4"/>
      <c r="F638" s="6"/>
      <c r="G638" s="4"/>
      <c r="H638" s="6"/>
      <c r="I638" s="6"/>
      <c r="J638" s="6"/>
      <c r="K638" s="6"/>
      <c r="L638" s="6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ht="12.0" customHeight="1">
      <c r="A639" s="4"/>
      <c r="B639" s="4"/>
      <c r="C639" s="4"/>
      <c r="D639" s="4"/>
      <c r="E639" s="4"/>
      <c r="F639" s="6"/>
      <c r="G639" s="4"/>
      <c r="H639" s="6"/>
      <c r="I639" s="6"/>
      <c r="J639" s="6"/>
      <c r="K639" s="6"/>
      <c r="L639" s="6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ht="12.0" customHeight="1">
      <c r="A640" s="4"/>
      <c r="B640" s="4"/>
      <c r="C640" s="4"/>
      <c r="D640" s="4"/>
      <c r="E640" s="4"/>
      <c r="F640" s="6"/>
      <c r="G640" s="4"/>
      <c r="H640" s="6"/>
      <c r="I640" s="6"/>
      <c r="J640" s="6"/>
      <c r="K640" s="6"/>
      <c r="L640" s="6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ht="12.0" customHeight="1">
      <c r="A641" s="4"/>
      <c r="B641" s="4"/>
      <c r="C641" s="4"/>
      <c r="D641" s="4"/>
      <c r="E641" s="4"/>
      <c r="F641" s="6"/>
      <c r="G641" s="4"/>
      <c r="H641" s="6"/>
      <c r="I641" s="6"/>
      <c r="J641" s="6"/>
      <c r="K641" s="6"/>
      <c r="L641" s="6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ht="12.0" customHeight="1">
      <c r="A642" s="4"/>
      <c r="B642" s="4"/>
      <c r="C642" s="4"/>
      <c r="D642" s="4"/>
      <c r="E642" s="4"/>
      <c r="F642" s="6"/>
      <c r="G642" s="4"/>
      <c r="H642" s="6"/>
      <c r="I642" s="6"/>
      <c r="J642" s="6"/>
      <c r="K642" s="6"/>
      <c r="L642" s="6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ht="12.0" customHeight="1">
      <c r="A643" s="4"/>
      <c r="B643" s="4"/>
      <c r="C643" s="4"/>
      <c r="D643" s="4"/>
      <c r="E643" s="4"/>
      <c r="F643" s="6"/>
      <c r="G643" s="4"/>
      <c r="H643" s="6"/>
      <c r="I643" s="6"/>
      <c r="J643" s="6"/>
      <c r="K643" s="6"/>
      <c r="L643" s="6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ht="12.0" customHeight="1">
      <c r="A644" s="4"/>
      <c r="B644" s="4"/>
      <c r="C644" s="4"/>
      <c r="D644" s="4"/>
      <c r="E644" s="4"/>
      <c r="F644" s="6"/>
      <c r="G644" s="4"/>
      <c r="H644" s="6"/>
      <c r="I644" s="6"/>
      <c r="J644" s="6"/>
      <c r="K644" s="6"/>
      <c r="L644" s="6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ht="12.0" customHeight="1">
      <c r="A645" s="4"/>
      <c r="B645" s="4"/>
      <c r="C645" s="4"/>
      <c r="D645" s="4"/>
      <c r="E645" s="4"/>
      <c r="F645" s="6"/>
      <c r="G645" s="4"/>
      <c r="H645" s="6"/>
      <c r="I645" s="6"/>
      <c r="J645" s="6"/>
      <c r="K645" s="6"/>
      <c r="L645" s="6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ht="12.0" customHeight="1">
      <c r="A646" s="4"/>
      <c r="B646" s="4"/>
      <c r="C646" s="4"/>
      <c r="D646" s="4"/>
      <c r="E646" s="4"/>
      <c r="F646" s="6"/>
      <c r="G646" s="4"/>
      <c r="H646" s="6"/>
      <c r="I646" s="6"/>
      <c r="J646" s="6"/>
      <c r="K646" s="6"/>
      <c r="L646" s="6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ht="12.0" customHeight="1">
      <c r="A647" s="4"/>
      <c r="B647" s="4"/>
      <c r="C647" s="4"/>
      <c r="D647" s="4"/>
      <c r="E647" s="4"/>
      <c r="F647" s="6"/>
      <c r="G647" s="4"/>
      <c r="H647" s="6"/>
      <c r="I647" s="6"/>
      <c r="J647" s="6"/>
      <c r="K647" s="6"/>
      <c r="L647" s="6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ht="12.0" customHeight="1">
      <c r="A648" s="4"/>
      <c r="B648" s="4"/>
      <c r="C648" s="4"/>
      <c r="D648" s="4"/>
      <c r="E648" s="4"/>
      <c r="F648" s="6"/>
      <c r="G648" s="4"/>
      <c r="H648" s="6"/>
      <c r="I648" s="6"/>
      <c r="J648" s="6"/>
      <c r="K648" s="6"/>
      <c r="L648" s="6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ht="12.0" customHeight="1">
      <c r="A649" s="4"/>
      <c r="B649" s="4"/>
      <c r="C649" s="4"/>
      <c r="D649" s="4"/>
      <c r="E649" s="4"/>
      <c r="F649" s="6"/>
      <c r="G649" s="4"/>
      <c r="H649" s="6"/>
      <c r="I649" s="6"/>
      <c r="J649" s="6"/>
      <c r="K649" s="6"/>
      <c r="L649" s="6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ht="12.0" customHeight="1">
      <c r="A650" s="4"/>
      <c r="B650" s="4"/>
      <c r="C650" s="4"/>
      <c r="D650" s="4"/>
      <c r="E650" s="4"/>
      <c r="F650" s="6"/>
      <c r="G650" s="4"/>
      <c r="H650" s="6"/>
      <c r="I650" s="6"/>
      <c r="J650" s="6"/>
      <c r="K650" s="6"/>
      <c r="L650" s="6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ht="12.0" customHeight="1">
      <c r="A651" s="4"/>
      <c r="B651" s="4"/>
      <c r="C651" s="4"/>
      <c r="D651" s="4"/>
      <c r="E651" s="4"/>
      <c r="F651" s="6"/>
      <c r="G651" s="4"/>
      <c r="H651" s="6"/>
      <c r="I651" s="6"/>
      <c r="J651" s="6"/>
      <c r="K651" s="6"/>
      <c r="L651" s="6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ht="12.0" customHeight="1">
      <c r="A652" s="4"/>
      <c r="B652" s="4"/>
      <c r="C652" s="4"/>
      <c r="D652" s="4"/>
      <c r="E652" s="4"/>
      <c r="F652" s="6"/>
      <c r="G652" s="4"/>
      <c r="H652" s="6"/>
      <c r="I652" s="6"/>
      <c r="J652" s="6"/>
      <c r="K652" s="6"/>
      <c r="L652" s="6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ht="12.0" customHeight="1">
      <c r="A653" s="4"/>
      <c r="B653" s="4"/>
      <c r="C653" s="4"/>
      <c r="D653" s="4"/>
      <c r="E653" s="4"/>
      <c r="F653" s="6"/>
      <c r="G653" s="4"/>
      <c r="H653" s="6"/>
      <c r="I653" s="6"/>
      <c r="J653" s="6"/>
      <c r="K653" s="6"/>
      <c r="L653" s="6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ht="12.0" customHeight="1">
      <c r="A654" s="4"/>
      <c r="B654" s="4"/>
      <c r="C654" s="4"/>
      <c r="D654" s="4"/>
      <c r="E654" s="4"/>
      <c r="F654" s="6"/>
      <c r="G654" s="4"/>
      <c r="H654" s="6"/>
      <c r="I654" s="6"/>
      <c r="J654" s="6"/>
      <c r="K654" s="6"/>
      <c r="L654" s="6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ht="12.0" customHeight="1">
      <c r="A655" s="4"/>
      <c r="B655" s="4"/>
      <c r="C655" s="4"/>
      <c r="D655" s="4"/>
      <c r="E655" s="4"/>
      <c r="F655" s="6"/>
      <c r="G655" s="4"/>
      <c r="H655" s="6"/>
      <c r="I655" s="6"/>
      <c r="J655" s="6"/>
      <c r="K655" s="6"/>
      <c r="L655" s="6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ht="12.0" customHeight="1">
      <c r="A656" s="4"/>
      <c r="B656" s="4"/>
      <c r="C656" s="4"/>
      <c r="D656" s="4"/>
      <c r="E656" s="4"/>
      <c r="F656" s="6"/>
      <c r="G656" s="4"/>
      <c r="H656" s="6"/>
      <c r="I656" s="6"/>
      <c r="J656" s="6"/>
      <c r="K656" s="6"/>
      <c r="L656" s="6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ht="12.0" customHeight="1">
      <c r="A657" s="4"/>
      <c r="B657" s="4"/>
      <c r="C657" s="4"/>
      <c r="D657" s="4"/>
      <c r="E657" s="4"/>
      <c r="F657" s="6"/>
      <c r="G657" s="4"/>
      <c r="H657" s="6"/>
      <c r="I657" s="6"/>
      <c r="J657" s="6"/>
      <c r="K657" s="6"/>
      <c r="L657" s="6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ht="12.0" customHeight="1">
      <c r="A658" s="4"/>
      <c r="B658" s="4"/>
      <c r="C658" s="4"/>
      <c r="D658" s="4"/>
      <c r="E658" s="4"/>
      <c r="F658" s="6"/>
      <c r="G658" s="4"/>
      <c r="H658" s="6"/>
      <c r="I658" s="6"/>
      <c r="J658" s="6"/>
      <c r="K658" s="6"/>
      <c r="L658" s="6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ht="12.0" customHeight="1">
      <c r="A659" s="4"/>
      <c r="B659" s="4"/>
      <c r="C659" s="4"/>
      <c r="D659" s="4"/>
      <c r="E659" s="4"/>
      <c r="F659" s="6"/>
      <c r="G659" s="4"/>
      <c r="H659" s="6"/>
      <c r="I659" s="6"/>
      <c r="J659" s="6"/>
      <c r="K659" s="6"/>
      <c r="L659" s="6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ht="12.0" customHeight="1">
      <c r="A660" s="4"/>
      <c r="B660" s="4"/>
      <c r="C660" s="4"/>
      <c r="D660" s="4"/>
      <c r="E660" s="4"/>
      <c r="F660" s="6"/>
      <c r="G660" s="4"/>
      <c r="H660" s="6"/>
      <c r="I660" s="6"/>
      <c r="J660" s="6"/>
      <c r="K660" s="6"/>
      <c r="L660" s="6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ht="12.0" customHeight="1">
      <c r="A661" s="4"/>
      <c r="B661" s="4"/>
      <c r="C661" s="4"/>
      <c r="D661" s="4"/>
      <c r="E661" s="4"/>
      <c r="F661" s="6"/>
      <c r="G661" s="4"/>
      <c r="H661" s="6"/>
      <c r="I661" s="6"/>
      <c r="J661" s="6"/>
      <c r="K661" s="6"/>
      <c r="L661" s="6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ht="12.0" customHeight="1">
      <c r="A662" s="4"/>
      <c r="B662" s="4"/>
      <c r="C662" s="4"/>
      <c r="D662" s="4"/>
      <c r="E662" s="4"/>
      <c r="F662" s="6"/>
      <c r="G662" s="4"/>
      <c r="H662" s="6"/>
      <c r="I662" s="6"/>
      <c r="J662" s="6"/>
      <c r="K662" s="6"/>
      <c r="L662" s="6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ht="12.0" customHeight="1">
      <c r="A663" s="4"/>
      <c r="B663" s="4"/>
      <c r="C663" s="4"/>
      <c r="D663" s="4"/>
      <c r="E663" s="4"/>
      <c r="F663" s="6"/>
      <c r="G663" s="4"/>
      <c r="H663" s="6"/>
      <c r="I663" s="6"/>
      <c r="J663" s="6"/>
      <c r="K663" s="6"/>
      <c r="L663" s="6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ht="12.0" customHeight="1">
      <c r="A664" s="4"/>
      <c r="B664" s="4"/>
      <c r="C664" s="4"/>
      <c r="D664" s="4"/>
      <c r="E664" s="4"/>
      <c r="F664" s="6"/>
      <c r="G664" s="4"/>
      <c r="H664" s="6"/>
      <c r="I664" s="6"/>
      <c r="J664" s="6"/>
      <c r="K664" s="6"/>
      <c r="L664" s="6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ht="12.0" customHeight="1">
      <c r="A665" s="4"/>
      <c r="B665" s="4"/>
      <c r="C665" s="4"/>
      <c r="D665" s="4"/>
      <c r="E665" s="4"/>
      <c r="F665" s="6"/>
      <c r="G665" s="4"/>
      <c r="H665" s="6"/>
      <c r="I665" s="6"/>
      <c r="J665" s="6"/>
      <c r="K665" s="6"/>
      <c r="L665" s="6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ht="12.0" customHeight="1">
      <c r="A666" s="4"/>
      <c r="B666" s="4"/>
      <c r="C666" s="4"/>
      <c r="D666" s="4"/>
      <c r="E666" s="4"/>
      <c r="F666" s="6"/>
      <c r="G666" s="4"/>
      <c r="H666" s="6"/>
      <c r="I666" s="6"/>
      <c r="J666" s="6"/>
      <c r="K666" s="6"/>
      <c r="L666" s="6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ht="12.0" customHeight="1">
      <c r="A667" s="4"/>
      <c r="B667" s="4"/>
      <c r="C667" s="4"/>
      <c r="D667" s="4"/>
      <c r="E667" s="4"/>
      <c r="F667" s="6"/>
      <c r="G667" s="4"/>
      <c r="H667" s="6"/>
      <c r="I667" s="6"/>
      <c r="J667" s="6"/>
      <c r="K667" s="6"/>
      <c r="L667" s="6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ht="12.0" customHeight="1">
      <c r="A668" s="4"/>
      <c r="B668" s="4"/>
      <c r="C668" s="4"/>
      <c r="D668" s="4"/>
      <c r="E668" s="4"/>
      <c r="F668" s="6"/>
      <c r="G668" s="4"/>
      <c r="H668" s="6"/>
      <c r="I668" s="6"/>
      <c r="J668" s="6"/>
      <c r="K668" s="6"/>
      <c r="L668" s="6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ht="12.0" customHeight="1">
      <c r="A669" s="4"/>
      <c r="B669" s="4"/>
      <c r="C669" s="4"/>
      <c r="D669" s="4"/>
      <c r="E669" s="4"/>
      <c r="F669" s="6"/>
      <c r="G669" s="4"/>
      <c r="H669" s="6"/>
      <c r="I669" s="6"/>
      <c r="J669" s="6"/>
      <c r="K669" s="6"/>
      <c r="L669" s="6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ht="12.0" customHeight="1">
      <c r="A670" s="4"/>
      <c r="B670" s="4"/>
      <c r="C670" s="4"/>
      <c r="D670" s="4"/>
      <c r="E670" s="4"/>
      <c r="F670" s="6"/>
      <c r="G670" s="4"/>
      <c r="H670" s="6"/>
      <c r="I670" s="6"/>
      <c r="J670" s="6"/>
      <c r="K670" s="6"/>
      <c r="L670" s="6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ht="12.0" customHeight="1">
      <c r="A671" s="4"/>
      <c r="B671" s="4"/>
      <c r="C671" s="4"/>
      <c r="D671" s="4"/>
      <c r="E671" s="4"/>
      <c r="F671" s="6"/>
      <c r="G671" s="4"/>
      <c r="H671" s="6"/>
      <c r="I671" s="6"/>
      <c r="J671" s="6"/>
      <c r="K671" s="6"/>
      <c r="L671" s="6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ht="12.0" customHeight="1">
      <c r="A672" s="4"/>
      <c r="B672" s="4"/>
      <c r="C672" s="4"/>
      <c r="D672" s="4"/>
      <c r="E672" s="4"/>
      <c r="F672" s="6"/>
      <c r="G672" s="4"/>
      <c r="H672" s="6"/>
      <c r="I672" s="6"/>
      <c r="J672" s="6"/>
      <c r="K672" s="6"/>
      <c r="L672" s="6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ht="12.0" customHeight="1">
      <c r="A673" s="4"/>
      <c r="B673" s="4"/>
      <c r="C673" s="4"/>
      <c r="D673" s="4"/>
      <c r="E673" s="4"/>
      <c r="F673" s="6"/>
      <c r="G673" s="4"/>
      <c r="H673" s="6"/>
      <c r="I673" s="6"/>
      <c r="J673" s="6"/>
      <c r="K673" s="6"/>
      <c r="L673" s="6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ht="12.0" customHeight="1">
      <c r="A674" s="4"/>
      <c r="B674" s="4"/>
      <c r="C674" s="4"/>
      <c r="D674" s="4"/>
      <c r="E674" s="4"/>
      <c r="F674" s="6"/>
      <c r="G674" s="4"/>
      <c r="H674" s="6"/>
      <c r="I674" s="6"/>
      <c r="J674" s="6"/>
      <c r="K674" s="6"/>
      <c r="L674" s="6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ht="12.0" customHeight="1">
      <c r="A675" s="4"/>
      <c r="B675" s="4"/>
      <c r="C675" s="4"/>
      <c r="D675" s="4"/>
      <c r="E675" s="4"/>
      <c r="F675" s="6"/>
      <c r="G675" s="4"/>
      <c r="H675" s="6"/>
      <c r="I675" s="6"/>
      <c r="J675" s="6"/>
      <c r="K675" s="6"/>
      <c r="L675" s="6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ht="12.0" customHeight="1">
      <c r="A676" s="4"/>
      <c r="B676" s="4"/>
      <c r="C676" s="4"/>
      <c r="D676" s="4"/>
      <c r="E676" s="4"/>
      <c r="F676" s="6"/>
      <c r="G676" s="4"/>
      <c r="H676" s="6"/>
      <c r="I676" s="6"/>
      <c r="J676" s="6"/>
      <c r="K676" s="6"/>
      <c r="L676" s="6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ht="12.0" customHeight="1">
      <c r="A677" s="4"/>
      <c r="B677" s="4"/>
      <c r="C677" s="4"/>
      <c r="D677" s="4"/>
      <c r="E677" s="4"/>
      <c r="F677" s="6"/>
      <c r="G677" s="4"/>
      <c r="H677" s="6"/>
      <c r="I677" s="6"/>
      <c r="J677" s="6"/>
      <c r="K677" s="6"/>
      <c r="L677" s="6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ht="12.0" customHeight="1">
      <c r="A678" s="4"/>
      <c r="B678" s="4"/>
      <c r="C678" s="4"/>
      <c r="D678" s="4"/>
      <c r="E678" s="4"/>
      <c r="F678" s="6"/>
      <c r="G678" s="4"/>
      <c r="H678" s="6"/>
      <c r="I678" s="6"/>
      <c r="J678" s="6"/>
      <c r="K678" s="6"/>
      <c r="L678" s="6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ht="12.0" customHeight="1">
      <c r="A679" s="4"/>
      <c r="B679" s="4"/>
      <c r="C679" s="4"/>
      <c r="D679" s="4"/>
      <c r="E679" s="4"/>
      <c r="F679" s="6"/>
      <c r="G679" s="4"/>
      <c r="H679" s="6"/>
      <c r="I679" s="6"/>
      <c r="J679" s="6"/>
      <c r="K679" s="6"/>
      <c r="L679" s="6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ht="12.0" customHeight="1">
      <c r="A680" s="4"/>
      <c r="B680" s="4"/>
      <c r="C680" s="4"/>
      <c r="D680" s="4"/>
      <c r="E680" s="4"/>
      <c r="F680" s="6"/>
      <c r="G680" s="4"/>
      <c r="H680" s="6"/>
      <c r="I680" s="6"/>
      <c r="J680" s="6"/>
      <c r="K680" s="6"/>
      <c r="L680" s="6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ht="12.0" customHeight="1">
      <c r="A681" s="4"/>
      <c r="B681" s="4"/>
      <c r="C681" s="4"/>
      <c r="D681" s="4"/>
      <c r="E681" s="4"/>
      <c r="F681" s="6"/>
      <c r="G681" s="4"/>
      <c r="H681" s="6"/>
      <c r="I681" s="6"/>
      <c r="J681" s="6"/>
      <c r="K681" s="6"/>
      <c r="L681" s="6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ht="12.0" customHeight="1">
      <c r="A682" s="4"/>
      <c r="B682" s="4"/>
      <c r="C682" s="4"/>
      <c r="D682" s="4"/>
      <c r="E682" s="4"/>
      <c r="F682" s="6"/>
      <c r="G682" s="4"/>
      <c r="H682" s="6"/>
      <c r="I682" s="6"/>
      <c r="J682" s="6"/>
      <c r="K682" s="6"/>
      <c r="L682" s="6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ht="12.0" customHeight="1">
      <c r="A683" s="4"/>
      <c r="B683" s="4"/>
      <c r="C683" s="4"/>
      <c r="D683" s="4"/>
      <c r="E683" s="4"/>
      <c r="F683" s="6"/>
      <c r="G683" s="4"/>
      <c r="H683" s="6"/>
      <c r="I683" s="6"/>
      <c r="J683" s="6"/>
      <c r="K683" s="6"/>
      <c r="L683" s="6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ht="12.0" customHeight="1">
      <c r="A684" s="4"/>
      <c r="B684" s="4"/>
      <c r="C684" s="4"/>
      <c r="D684" s="4"/>
      <c r="E684" s="4"/>
      <c r="F684" s="6"/>
      <c r="G684" s="4"/>
      <c r="H684" s="6"/>
      <c r="I684" s="6"/>
      <c r="J684" s="6"/>
      <c r="K684" s="6"/>
      <c r="L684" s="6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ht="12.0" customHeight="1">
      <c r="A685" s="4"/>
      <c r="B685" s="4"/>
      <c r="C685" s="4"/>
      <c r="D685" s="4"/>
      <c r="E685" s="4"/>
      <c r="F685" s="6"/>
      <c r="G685" s="4"/>
      <c r="H685" s="6"/>
      <c r="I685" s="6"/>
      <c r="J685" s="6"/>
      <c r="K685" s="6"/>
      <c r="L685" s="6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ht="12.0" customHeight="1">
      <c r="A686" s="4"/>
      <c r="B686" s="4"/>
      <c r="C686" s="4"/>
      <c r="D686" s="4"/>
      <c r="E686" s="4"/>
      <c r="F686" s="6"/>
      <c r="G686" s="4"/>
      <c r="H686" s="6"/>
      <c r="I686" s="6"/>
      <c r="J686" s="6"/>
      <c r="K686" s="6"/>
      <c r="L686" s="6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ht="12.0" customHeight="1">
      <c r="A687" s="4"/>
      <c r="B687" s="4"/>
      <c r="C687" s="4"/>
      <c r="D687" s="4"/>
      <c r="E687" s="4"/>
      <c r="F687" s="6"/>
      <c r="G687" s="4"/>
      <c r="H687" s="6"/>
      <c r="I687" s="6"/>
      <c r="J687" s="6"/>
      <c r="K687" s="6"/>
      <c r="L687" s="6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ht="12.0" customHeight="1">
      <c r="A688" s="4"/>
      <c r="B688" s="4"/>
      <c r="C688" s="4"/>
      <c r="D688" s="4"/>
      <c r="E688" s="4"/>
      <c r="F688" s="6"/>
      <c r="G688" s="4"/>
      <c r="H688" s="6"/>
      <c r="I688" s="6"/>
      <c r="J688" s="6"/>
      <c r="K688" s="6"/>
      <c r="L688" s="6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ht="12.0" customHeight="1">
      <c r="A689" s="4"/>
      <c r="B689" s="4"/>
      <c r="C689" s="4"/>
      <c r="D689" s="4"/>
      <c r="E689" s="4"/>
      <c r="F689" s="6"/>
      <c r="G689" s="4"/>
      <c r="H689" s="6"/>
      <c r="I689" s="6"/>
      <c r="J689" s="6"/>
      <c r="K689" s="6"/>
      <c r="L689" s="6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ht="12.0" customHeight="1">
      <c r="A690" s="4"/>
      <c r="B690" s="4"/>
      <c r="C690" s="4"/>
      <c r="D690" s="4"/>
      <c r="E690" s="4"/>
      <c r="F690" s="6"/>
      <c r="G690" s="4"/>
      <c r="H690" s="6"/>
      <c r="I690" s="6"/>
      <c r="J690" s="6"/>
      <c r="K690" s="6"/>
      <c r="L690" s="6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ht="12.0" customHeight="1">
      <c r="A691" s="4"/>
      <c r="B691" s="4"/>
      <c r="C691" s="4"/>
      <c r="D691" s="4"/>
      <c r="E691" s="4"/>
      <c r="F691" s="6"/>
      <c r="G691" s="4"/>
      <c r="H691" s="6"/>
      <c r="I691" s="6"/>
      <c r="J691" s="6"/>
      <c r="K691" s="6"/>
      <c r="L691" s="6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ht="12.0" customHeight="1">
      <c r="A692" s="4"/>
      <c r="B692" s="4"/>
      <c r="C692" s="4"/>
      <c r="D692" s="4"/>
      <c r="E692" s="4"/>
      <c r="F692" s="6"/>
      <c r="G692" s="4"/>
      <c r="H692" s="6"/>
      <c r="I692" s="6"/>
      <c r="J692" s="6"/>
      <c r="K692" s="6"/>
      <c r="L692" s="6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ht="12.0" customHeight="1">
      <c r="A693" s="4"/>
      <c r="B693" s="4"/>
      <c r="C693" s="4"/>
      <c r="D693" s="4"/>
      <c r="E693" s="4"/>
      <c r="F693" s="6"/>
      <c r="G693" s="4"/>
      <c r="H693" s="6"/>
      <c r="I693" s="6"/>
      <c r="J693" s="6"/>
      <c r="K693" s="6"/>
      <c r="L693" s="6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ht="12.0" customHeight="1">
      <c r="A694" s="4"/>
      <c r="B694" s="4"/>
      <c r="C694" s="4"/>
      <c r="D694" s="4"/>
      <c r="E694" s="4"/>
      <c r="F694" s="6"/>
      <c r="G694" s="4"/>
      <c r="H694" s="6"/>
      <c r="I694" s="6"/>
      <c r="J694" s="6"/>
      <c r="K694" s="6"/>
      <c r="L694" s="6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ht="12.0" customHeight="1">
      <c r="A695" s="4"/>
      <c r="B695" s="4"/>
      <c r="C695" s="4"/>
      <c r="D695" s="4"/>
      <c r="E695" s="4"/>
      <c r="F695" s="6"/>
      <c r="G695" s="4"/>
      <c r="H695" s="6"/>
      <c r="I695" s="6"/>
      <c r="J695" s="6"/>
      <c r="K695" s="6"/>
      <c r="L695" s="6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ht="12.0" customHeight="1">
      <c r="A696" s="4"/>
      <c r="B696" s="4"/>
      <c r="C696" s="4"/>
      <c r="D696" s="4"/>
      <c r="E696" s="4"/>
      <c r="F696" s="6"/>
      <c r="G696" s="4"/>
      <c r="H696" s="6"/>
      <c r="I696" s="6"/>
      <c r="J696" s="6"/>
      <c r="K696" s="6"/>
      <c r="L696" s="6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ht="12.0" customHeight="1">
      <c r="A697" s="4"/>
      <c r="B697" s="4"/>
      <c r="C697" s="4"/>
      <c r="D697" s="4"/>
      <c r="E697" s="4"/>
      <c r="F697" s="6"/>
      <c r="G697" s="4"/>
      <c r="H697" s="6"/>
      <c r="I697" s="6"/>
      <c r="J697" s="6"/>
      <c r="K697" s="6"/>
      <c r="L697" s="6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ht="12.0" customHeight="1">
      <c r="A698" s="4"/>
      <c r="B698" s="4"/>
      <c r="C698" s="4"/>
      <c r="D698" s="4"/>
      <c r="E698" s="4"/>
      <c r="F698" s="6"/>
      <c r="G698" s="4"/>
      <c r="H698" s="6"/>
      <c r="I698" s="6"/>
      <c r="J698" s="6"/>
      <c r="K698" s="6"/>
      <c r="L698" s="6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ht="12.0" customHeight="1">
      <c r="A699" s="4"/>
      <c r="B699" s="4"/>
      <c r="C699" s="4"/>
      <c r="D699" s="4"/>
      <c r="E699" s="4"/>
      <c r="F699" s="6"/>
      <c r="G699" s="4"/>
      <c r="H699" s="6"/>
      <c r="I699" s="6"/>
      <c r="J699" s="6"/>
      <c r="K699" s="6"/>
      <c r="L699" s="6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ht="12.0" customHeight="1">
      <c r="A700" s="4"/>
      <c r="B700" s="4"/>
      <c r="C700" s="4"/>
      <c r="D700" s="4"/>
      <c r="E700" s="4"/>
      <c r="F700" s="6"/>
      <c r="G700" s="4"/>
      <c r="H700" s="6"/>
      <c r="I700" s="6"/>
      <c r="J700" s="6"/>
      <c r="K700" s="6"/>
      <c r="L700" s="6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ht="12.0" customHeight="1">
      <c r="A701" s="4"/>
      <c r="B701" s="4"/>
      <c r="C701" s="4"/>
      <c r="D701" s="4"/>
      <c r="E701" s="4"/>
      <c r="F701" s="6"/>
      <c r="G701" s="4"/>
      <c r="H701" s="6"/>
      <c r="I701" s="6"/>
      <c r="J701" s="6"/>
      <c r="K701" s="6"/>
      <c r="L701" s="6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ht="12.0" customHeight="1">
      <c r="A702" s="4"/>
      <c r="B702" s="4"/>
      <c r="C702" s="4"/>
      <c r="D702" s="4"/>
      <c r="E702" s="4"/>
      <c r="F702" s="6"/>
      <c r="G702" s="4"/>
      <c r="H702" s="6"/>
      <c r="I702" s="6"/>
      <c r="J702" s="6"/>
      <c r="K702" s="6"/>
      <c r="L702" s="6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ht="12.0" customHeight="1">
      <c r="A703" s="4"/>
      <c r="B703" s="4"/>
      <c r="C703" s="4"/>
      <c r="D703" s="4"/>
      <c r="E703" s="4"/>
      <c r="F703" s="6"/>
      <c r="G703" s="4"/>
      <c r="H703" s="6"/>
      <c r="I703" s="6"/>
      <c r="J703" s="6"/>
      <c r="K703" s="6"/>
      <c r="L703" s="6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ht="12.0" customHeight="1">
      <c r="A704" s="4"/>
      <c r="B704" s="4"/>
      <c r="C704" s="4"/>
      <c r="D704" s="4"/>
      <c r="E704" s="4"/>
      <c r="F704" s="6"/>
      <c r="G704" s="4"/>
      <c r="H704" s="6"/>
      <c r="I704" s="6"/>
      <c r="J704" s="6"/>
      <c r="K704" s="6"/>
      <c r="L704" s="6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ht="12.0" customHeight="1">
      <c r="A705" s="4"/>
      <c r="B705" s="4"/>
      <c r="C705" s="4"/>
      <c r="D705" s="4"/>
      <c r="E705" s="4"/>
      <c r="F705" s="6"/>
      <c r="G705" s="4"/>
      <c r="H705" s="6"/>
      <c r="I705" s="6"/>
      <c r="J705" s="6"/>
      <c r="K705" s="6"/>
      <c r="L705" s="6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ht="12.0" customHeight="1">
      <c r="A706" s="4"/>
      <c r="B706" s="4"/>
      <c r="C706" s="4"/>
      <c r="D706" s="4"/>
      <c r="E706" s="4"/>
      <c r="F706" s="6"/>
      <c r="G706" s="4"/>
      <c r="H706" s="6"/>
      <c r="I706" s="6"/>
      <c r="J706" s="6"/>
      <c r="K706" s="6"/>
      <c r="L706" s="6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ht="12.0" customHeight="1">
      <c r="A707" s="4"/>
      <c r="B707" s="4"/>
      <c r="C707" s="4"/>
      <c r="D707" s="4"/>
      <c r="E707" s="4"/>
      <c r="F707" s="6"/>
      <c r="G707" s="4"/>
      <c r="H707" s="6"/>
      <c r="I707" s="6"/>
      <c r="J707" s="6"/>
      <c r="K707" s="6"/>
      <c r="L707" s="6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ht="12.0" customHeight="1">
      <c r="A708" s="4"/>
      <c r="B708" s="4"/>
      <c r="C708" s="4"/>
      <c r="D708" s="4"/>
      <c r="E708" s="4"/>
      <c r="F708" s="6"/>
      <c r="G708" s="4"/>
      <c r="H708" s="6"/>
      <c r="I708" s="6"/>
      <c r="J708" s="6"/>
      <c r="K708" s="6"/>
      <c r="L708" s="6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ht="12.0" customHeight="1">
      <c r="A709" s="4"/>
      <c r="B709" s="4"/>
      <c r="C709" s="4"/>
      <c r="D709" s="4"/>
      <c r="E709" s="4"/>
      <c r="F709" s="6"/>
      <c r="G709" s="4"/>
      <c r="H709" s="6"/>
      <c r="I709" s="6"/>
      <c r="J709" s="6"/>
      <c r="K709" s="6"/>
      <c r="L709" s="6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ht="12.0" customHeight="1">
      <c r="A710" s="4"/>
      <c r="B710" s="4"/>
      <c r="C710" s="4"/>
      <c r="D710" s="4"/>
      <c r="E710" s="4"/>
      <c r="F710" s="6"/>
      <c r="G710" s="4"/>
      <c r="H710" s="6"/>
      <c r="I710" s="6"/>
      <c r="J710" s="6"/>
      <c r="K710" s="6"/>
      <c r="L710" s="6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ht="12.0" customHeight="1">
      <c r="A711" s="4"/>
      <c r="B711" s="4"/>
      <c r="C711" s="4"/>
      <c r="D711" s="4"/>
      <c r="E711" s="4"/>
      <c r="F711" s="6"/>
      <c r="G711" s="4"/>
      <c r="H711" s="6"/>
      <c r="I711" s="6"/>
      <c r="J711" s="6"/>
      <c r="K711" s="6"/>
      <c r="L711" s="6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ht="12.0" customHeight="1">
      <c r="A712" s="4"/>
      <c r="B712" s="4"/>
      <c r="C712" s="4"/>
      <c r="D712" s="4"/>
      <c r="E712" s="4"/>
      <c r="F712" s="6"/>
      <c r="G712" s="4"/>
      <c r="H712" s="6"/>
      <c r="I712" s="6"/>
      <c r="J712" s="6"/>
      <c r="K712" s="6"/>
      <c r="L712" s="6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ht="12.0" customHeight="1">
      <c r="A713" s="4"/>
      <c r="B713" s="4"/>
      <c r="C713" s="4"/>
      <c r="D713" s="4"/>
      <c r="E713" s="4"/>
      <c r="F713" s="6"/>
      <c r="G713" s="4"/>
      <c r="H713" s="6"/>
      <c r="I713" s="6"/>
      <c r="J713" s="6"/>
      <c r="K713" s="6"/>
      <c r="L713" s="6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ht="12.0" customHeight="1">
      <c r="A714" s="4"/>
      <c r="B714" s="4"/>
      <c r="C714" s="4"/>
      <c r="D714" s="4"/>
      <c r="E714" s="4"/>
      <c r="F714" s="6"/>
      <c r="G714" s="4"/>
      <c r="H714" s="6"/>
      <c r="I714" s="6"/>
      <c r="J714" s="6"/>
      <c r="K714" s="6"/>
      <c r="L714" s="6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ht="12.0" customHeight="1">
      <c r="A715" s="4"/>
      <c r="B715" s="4"/>
      <c r="C715" s="4"/>
      <c r="D715" s="4"/>
      <c r="E715" s="4"/>
      <c r="F715" s="6"/>
      <c r="G715" s="4"/>
      <c r="H715" s="6"/>
      <c r="I715" s="6"/>
      <c r="J715" s="6"/>
      <c r="K715" s="6"/>
      <c r="L715" s="6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ht="12.0" customHeight="1">
      <c r="A716" s="4"/>
      <c r="B716" s="4"/>
      <c r="C716" s="4"/>
      <c r="D716" s="4"/>
      <c r="E716" s="4"/>
      <c r="F716" s="6"/>
      <c r="G716" s="4"/>
      <c r="H716" s="6"/>
      <c r="I716" s="6"/>
      <c r="J716" s="6"/>
      <c r="K716" s="6"/>
      <c r="L716" s="6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ht="12.0" customHeight="1">
      <c r="A717" s="4"/>
      <c r="B717" s="4"/>
      <c r="C717" s="4"/>
      <c r="D717" s="4"/>
      <c r="E717" s="4"/>
      <c r="F717" s="6"/>
      <c r="G717" s="4"/>
      <c r="H717" s="6"/>
      <c r="I717" s="6"/>
      <c r="J717" s="6"/>
      <c r="K717" s="6"/>
      <c r="L717" s="6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ht="12.0" customHeight="1">
      <c r="A718" s="4"/>
      <c r="B718" s="4"/>
      <c r="C718" s="4"/>
      <c r="D718" s="4"/>
      <c r="E718" s="4"/>
      <c r="F718" s="6"/>
      <c r="G718" s="4"/>
      <c r="H718" s="6"/>
      <c r="I718" s="6"/>
      <c r="J718" s="6"/>
      <c r="K718" s="6"/>
      <c r="L718" s="6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ht="12.0" customHeight="1">
      <c r="A719" s="4"/>
      <c r="B719" s="4"/>
      <c r="C719" s="4"/>
      <c r="D719" s="4"/>
      <c r="E719" s="4"/>
      <c r="F719" s="6"/>
      <c r="G719" s="4"/>
      <c r="H719" s="6"/>
      <c r="I719" s="6"/>
      <c r="J719" s="6"/>
      <c r="K719" s="6"/>
      <c r="L719" s="6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ht="12.0" customHeight="1">
      <c r="A720" s="4"/>
      <c r="B720" s="4"/>
      <c r="C720" s="4"/>
      <c r="D720" s="4"/>
      <c r="E720" s="4"/>
      <c r="F720" s="6"/>
      <c r="G720" s="4"/>
      <c r="H720" s="6"/>
      <c r="I720" s="6"/>
      <c r="J720" s="6"/>
      <c r="K720" s="6"/>
      <c r="L720" s="6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ht="12.0" customHeight="1">
      <c r="A721" s="4"/>
      <c r="B721" s="4"/>
      <c r="C721" s="4"/>
      <c r="D721" s="4"/>
      <c r="E721" s="4"/>
      <c r="F721" s="6"/>
      <c r="G721" s="4"/>
      <c r="H721" s="6"/>
      <c r="I721" s="6"/>
      <c r="J721" s="6"/>
      <c r="K721" s="6"/>
      <c r="L721" s="6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ht="12.0" customHeight="1">
      <c r="A722" s="4"/>
      <c r="B722" s="4"/>
      <c r="C722" s="4"/>
      <c r="D722" s="4"/>
      <c r="E722" s="4"/>
      <c r="F722" s="6"/>
      <c r="G722" s="4"/>
      <c r="H722" s="6"/>
      <c r="I722" s="6"/>
      <c r="J722" s="6"/>
      <c r="K722" s="6"/>
      <c r="L722" s="6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ht="12.0" customHeight="1">
      <c r="A723" s="4"/>
      <c r="B723" s="4"/>
      <c r="C723" s="4"/>
      <c r="D723" s="4"/>
      <c r="E723" s="4"/>
      <c r="F723" s="6"/>
      <c r="G723" s="4"/>
      <c r="H723" s="6"/>
      <c r="I723" s="6"/>
      <c r="J723" s="6"/>
      <c r="K723" s="6"/>
      <c r="L723" s="6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ht="12.0" customHeight="1">
      <c r="A724" s="4"/>
      <c r="B724" s="4"/>
      <c r="C724" s="4"/>
      <c r="D724" s="4"/>
      <c r="E724" s="4"/>
      <c r="F724" s="6"/>
      <c r="G724" s="4"/>
      <c r="H724" s="6"/>
      <c r="I724" s="6"/>
      <c r="J724" s="6"/>
      <c r="K724" s="6"/>
      <c r="L724" s="6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ht="12.0" customHeight="1">
      <c r="A725" s="4"/>
      <c r="B725" s="4"/>
      <c r="C725" s="4"/>
      <c r="D725" s="4"/>
      <c r="E725" s="4"/>
      <c r="F725" s="6"/>
      <c r="G725" s="4"/>
      <c r="H725" s="6"/>
      <c r="I725" s="6"/>
      <c r="J725" s="6"/>
      <c r="K725" s="6"/>
      <c r="L725" s="6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ht="12.0" customHeight="1">
      <c r="A726" s="4"/>
      <c r="B726" s="4"/>
      <c r="C726" s="4"/>
      <c r="D726" s="4"/>
      <c r="E726" s="4"/>
      <c r="F726" s="6"/>
      <c r="G726" s="4"/>
      <c r="H726" s="6"/>
      <c r="I726" s="6"/>
      <c r="J726" s="6"/>
      <c r="K726" s="6"/>
      <c r="L726" s="6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ht="12.0" customHeight="1">
      <c r="A727" s="4"/>
      <c r="B727" s="4"/>
      <c r="C727" s="4"/>
      <c r="D727" s="4"/>
      <c r="E727" s="4"/>
      <c r="F727" s="6"/>
      <c r="G727" s="4"/>
      <c r="H727" s="6"/>
      <c r="I727" s="6"/>
      <c r="J727" s="6"/>
      <c r="K727" s="6"/>
      <c r="L727" s="6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ht="12.0" customHeight="1">
      <c r="A728" s="4"/>
      <c r="B728" s="4"/>
      <c r="C728" s="4"/>
      <c r="D728" s="4"/>
      <c r="E728" s="4"/>
      <c r="F728" s="6"/>
      <c r="G728" s="4"/>
      <c r="H728" s="6"/>
      <c r="I728" s="6"/>
      <c r="J728" s="6"/>
      <c r="K728" s="6"/>
      <c r="L728" s="6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ht="12.0" customHeight="1">
      <c r="A729" s="4"/>
      <c r="B729" s="4"/>
      <c r="C729" s="4"/>
      <c r="D729" s="4"/>
      <c r="E729" s="4"/>
      <c r="F729" s="6"/>
      <c r="G729" s="4"/>
      <c r="H729" s="6"/>
      <c r="I729" s="6"/>
      <c r="J729" s="6"/>
      <c r="K729" s="6"/>
      <c r="L729" s="6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ht="12.0" customHeight="1">
      <c r="A730" s="4"/>
      <c r="B730" s="4"/>
      <c r="C730" s="4"/>
      <c r="D730" s="4"/>
      <c r="E730" s="4"/>
      <c r="F730" s="6"/>
      <c r="G730" s="4"/>
      <c r="H730" s="6"/>
      <c r="I730" s="6"/>
      <c r="J730" s="6"/>
      <c r="K730" s="6"/>
      <c r="L730" s="6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ht="12.0" customHeight="1">
      <c r="A731" s="4"/>
      <c r="B731" s="4"/>
      <c r="C731" s="4"/>
      <c r="D731" s="4"/>
      <c r="E731" s="4"/>
      <c r="F731" s="6"/>
      <c r="G731" s="4"/>
      <c r="H731" s="6"/>
      <c r="I731" s="6"/>
      <c r="J731" s="6"/>
      <c r="K731" s="6"/>
      <c r="L731" s="6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ht="12.0" customHeight="1">
      <c r="A732" s="4"/>
      <c r="B732" s="4"/>
      <c r="C732" s="4"/>
      <c r="D732" s="4"/>
      <c r="E732" s="4"/>
      <c r="F732" s="6"/>
      <c r="G732" s="4"/>
      <c r="H732" s="6"/>
      <c r="I732" s="6"/>
      <c r="J732" s="6"/>
      <c r="K732" s="6"/>
      <c r="L732" s="6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ht="12.0" customHeight="1">
      <c r="A733" s="4"/>
      <c r="B733" s="4"/>
      <c r="C733" s="4"/>
      <c r="D733" s="4"/>
      <c r="E733" s="4"/>
      <c r="F733" s="6"/>
      <c r="G733" s="4"/>
      <c r="H733" s="6"/>
      <c r="I733" s="6"/>
      <c r="J733" s="6"/>
      <c r="K733" s="6"/>
      <c r="L733" s="6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ht="12.0" customHeight="1">
      <c r="A734" s="4"/>
      <c r="B734" s="4"/>
      <c r="C734" s="4"/>
      <c r="D734" s="4"/>
      <c r="E734" s="4"/>
      <c r="F734" s="6"/>
      <c r="G734" s="4"/>
      <c r="H734" s="6"/>
      <c r="I734" s="6"/>
      <c r="J734" s="6"/>
      <c r="K734" s="6"/>
      <c r="L734" s="6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ht="12.0" customHeight="1">
      <c r="A735" s="4"/>
      <c r="B735" s="4"/>
      <c r="C735" s="4"/>
      <c r="D735" s="4"/>
      <c r="E735" s="4"/>
      <c r="F735" s="6"/>
      <c r="G735" s="4"/>
      <c r="H735" s="6"/>
      <c r="I735" s="6"/>
      <c r="J735" s="6"/>
      <c r="K735" s="6"/>
      <c r="L735" s="6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ht="12.0" customHeight="1">
      <c r="A736" s="4"/>
      <c r="B736" s="4"/>
      <c r="C736" s="4"/>
      <c r="D736" s="4"/>
      <c r="E736" s="4"/>
      <c r="F736" s="6"/>
      <c r="G736" s="4"/>
      <c r="H736" s="6"/>
      <c r="I736" s="6"/>
      <c r="J736" s="6"/>
      <c r="K736" s="6"/>
      <c r="L736" s="6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ht="12.0" customHeight="1">
      <c r="A737" s="4"/>
      <c r="B737" s="4"/>
      <c r="C737" s="4"/>
      <c r="D737" s="4"/>
      <c r="E737" s="4"/>
      <c r="F737" s="6"/>
      <c r="G737" s="4"/>
      <c r="H737" s="6"/>
      <c r="I737" s="6"/>
      <c r="J737" s="6"/>
      <c r="K737" s="6"/>
      <c r="L737" s="6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ht="12.0" customHeight="1">
      <c r="A738" s="4"/>
      <c r="B738" s="4"/>
      <c r="C738" s="4"/>
      <c r="D738" s="4"/>
      <c r="E738" s="4"/>
      <c r="F738" s="6"/>
      <c r="G738" s="4"/>
      <c r="H738" s="6"/>
      <c r="I738" s="6"/>
      <c r="J738" s="6"/>
      <c r="K738" s="6"/>
      <c r="L738" s="6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ht="12.0" customHeight="1">
      <c r="A739" s="4"/>
      <c r="B739" s="4"/>
      <c r="C739" s="4"/>
      <c r="D739" s="4"/>
      <c r="E739" s="4"/>
      <c r="F739" s="6"/>
      <c r="G739" s="4"/>
      <c r="H739" s="6"/>
      <c r="I739" s="6"/>
      <c r="J739" s="6"/>
      <c r="K739" s="6"/>
      <c r="L739" s="6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ht="12.0" customHeight="1">
      <c r="A740" s="4"/>
      <c r="B740" s="4"/>
      <c r="C740" s="4"/>
      <c r="D740" s="4"/>
      <c r="E740" s="4"/>
      <c r="F740" s="6"/>
      <c r="G740" s="4"/>
      <c r="H740" s="6"/>
      <c r="I740" s="6"/>
      <c r="J740" s="6"/>
      <c r="K740" s="6"/>
      <c r="L740" s="6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ht="12.0" customHeight="1">
      <c r="A741" s="4"/>
      <c r="B741" s="4"/>
      <c r="C741" s="4"/>
      <c r="D741" s="4"/>
      <c r="E741" s="4"/>
      <c r="F741" s="6"/>
      <c r="G741" s="4"/>
      <c r="H741" s="6"/>
      <c r="I741" s="6"/>
      <c r="J741" s="6"/>
      <c r="K741" s="6"/>
      <c r="L741" s="6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ht="12.0" customHeight="1">
      <c r="A742" s="4"/>
      <c r="B742" s="4"/>
      <c r="C742" s="4"/>
      <c r="D742" s="4"/>
      <c r="E742" s="4"/>
      <c r="F742" s="6"/>
      <c r="G742" s="4"/>
      <c r="H742" s="6"/>
      <c r="I742" s="6"/>
      <c r="J742" s="6"/>
      <c r="K742" s="6"/>
      <c r="L742" s="6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ht="12.0" customHeight="1">
      <c r="A743" s="4"/>
      <c r="B743" s="4"/>
      <c r="C743" s="4"/>
      <c r="D743" s="4"/>
      <c r="E743" s="4"/>
      <c r="F743" s="6"/>
      <c r="G743" s="4"/>
      <c r="H743" s="6"/>
      <c r="I743" s="6"/>
      <c r="J743" s="6"/>
      <c r="K743" s="6"/>
      <c r="L743" s="6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ht="12.0" customHeight="1">
      <c r="A744" s="4"/>
      <c r="B744" s="4"/>
      <c r="C744" s="4"/>
      <c r="D744" s="4"/>
      <c r="E744" s="4"/>
      <c r="F744" s="6"/>
      <c r="G744" s="4"/>
      <c r="H744" s="6"/>
      <c r="I744" s="6"/>
      <c r="J744" s="6"/>
      <c r="K744" s="6"/>
      <c r="L744" s="6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ht="12.0" customHeight="1">
      <c r="A745" s="4"/>
      <c r="B745" s="4"/>
      <c r="C745" s="4"/>
      <c r="D745" s="4"/>
      <c r="E745" s="4"/>
      <c r="F745" s="6"/>
      <c r="G745" s="4"/>
      <c r="H745" s="6"/>
      <c r="I745" s="6"/>
      <c r="J745" s="6"/>
      <c r="K745" s="6"/>
      <c r="L745" s="6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ht="12.0" customHeight="1">
      <c r="A746" s="4"/>
      <c r="B746" s="4"/>
      <c r="C746" s="4"/>
      <c r="D746" s="4"/>
      <c r="E746" s="4"/>
      <c r="F746" s="6"/>
      <c r="G746" s="4"/>
      <c r="H746" s="6"/>
      <c r="I746" s="6"/>
      <c r="J746" s="6"/>
      <c r="K746" s="6"/>
      <c r="L746" s="6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ht="12.0" customHeight="1">
      <c r="A747" s="4"/>
      <c r="B747" s="4"/>
      <c r="C747" s="4"/>
      <c r="D747" s="4"/>
      <c r="E747" s="4"/>
      <c r="F747" s="6"/>
      <c r="G747" s="4"/>
      <c r="H747" s="6"/>
      <c r="I747" s="6"/>
      <c r="J747" s="6"/>
      <c r="K747" s="6"/>
      <c r="L747" s="6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ht="12.0" customHeight="1">
      <c r="A748" s="4"/>
      <c r="B748" s="4"/>
      <c r="C748" s="4"/>
      <c r="D748" s="4"/>
      <c r="E748" s="4"/>
      <c r="F748" s="6"/>
      <c r="G748" s="4"/>
      <c r="H748" s="6"/>
      <c r="I748" s="6"/>
      <c r="J748" s="6"/>
      <c r="K748" s="6"/>
      <c r="L748" s="6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ht="12.0" customHeight="1">
      <c r="A749" s="4"/>
      <c r="B749" s="4"/>
      <c r="C749" s="4"/>
      <c r="D749" s="4"/>
      <c r="E749" s="4"/>
      <c r="F749" s="6"/>
      <c r="G749" s="4"/>
      <c r="H749" s="6"/>
      <c r="I749" s="6"/>
      <c r="J749" s="6"/>
      <c r="K749" s="6"/>
      <c r="L749" s="6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ht="12.0" customHeight="1">
      <c r="A750" s="4"/>
      <c r="B750" s="4"/>
      <c r="C750" s="4"/>
      <c r="D750" s="4"/>
      <c r="E750" s="4"/>
      <c r="F750" s="6"/>
      <c r="G750" s="4"/>
      <c r="H750" s="6"/>
      <c r="I750" s="6"/>
      <c r="J750" s="6"/>
      <c r="K750" s="6"/>
      <c r="L750" s="6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ht="12.0" customHeight="1">
      <c r="A751" s="4"/>
      <c r="B751" s="4"/>
      <c r="C751" s="4"/>
      <c r="D751" s="4"/>
      <c r="E751" s="4"/>
      <c r="F751" s="6"/>
      <c r="G751" s="4"/>
      <c r="H751" s="6"/>
      <c r="I751" s="6"/>
      <c r="J751" s="6"/>
      <c r="K751" s="6"/>
      <c r="L751" s="6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ht="12.0" customHeight="1">
      <c r="A752" s="4"/>
      <c r="B752" s="4"/>
      <c r="C752" s="4"/>
      <c r="D752" s="4"/>
      <c r="E752" s="4"/>
      <c r="F752" s="6"/>
      <c r="G752" s="4"/>
      <c r="H752" s="6"/>
      <c r="I752" s="6"/>
      <c r="J752" s="6"/>
      <c r="K752" s="6"/>
      <c r="L752" s="6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ht="12.0" customHeight="1">
      <c r="A753" s="4"/>
      <c r="B753" s="4"/>
      <c r="C753" s="4"/>
      <c r="D753" s="4"/>
      <c r="E753" s="4"/>
      <c r="F753" s="6"/>
      <c r="G753" s="4"/>
      <c r="H753" s="6"/>
      <c r="I753" s="6"/>
      <c r="J753" s="6"/>
      <c r="K753" s="6"/>
      <c r="L753" s="6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ht="12.0" customHeight="1">
      <c r="A754" s="4"/>
      <c r="B754" s="4"/>
      <c r="C754" s="4"/>
      <c r="D754" s="4"/>
      <c r="E754" s="4"/>
      <c r="F754" s="6"/>
      <c r="G754" s="4"/>
      <c r="H754" s="6"/>
      <c r="I754" s="6"/>
      <c r="J754" s="6"/>
      <c r="K754" s="6"/>
      <c r="L754" s="6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ht="12.0" customHeight="1">
      <c r="A755" s="4"/>
      <c r="B755" s="4"/>
      <c r="C755" s="4"/>
      <c r="D755" s="4"/>
      <c r="E755" s="4"/>
      <c r="F755" s="6"/>
      <c r="G755" s="4"/>
      <c r="H755" s="6"/>
      <c r="I755" s="6"/>
      <c r="J755" s="6"/>
      <c r="K755" s="6"/>
      <c r="L755" s="6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ht="12.0" customHeight="1">
      <c r="A756" s="4"/>
      <c r="B756" s="4"/>
      <c r="C756" s="4"/>
      <c r="D756" s="4"/>
      <c r="E756" s="4"/>
      <c r="F756" s="6"/>
      <c r="G756" s="4"/>
      <c r="H756" s="6"/>
      <c r="I756" s="6"/>
      <c r="J756" s="6"/>
      <c r="K756" s="6"/>
      <c r="L756" s="6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ht="12.0" customHeight="1">
      <c r="A757" s="4"/>
      <c r="B757" s="4"/>
      <c r="C757" s="4"/>
      <c r="D757" s="4"/>
      <c r="E757" s="4"/>
      <c r="F757" s="6"/>
      <c r="G757" s="4"/>
      <c r="H757" s="6"/>
      <c r="I757" s="6"/>
      <c r="J757" s="6"/>
      <c r="K757" s="6"/>
      <c r="L757" s="6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ht="12.0" customHeight="1">
      <c r="A758" s="4"/>
      <c r="B758" s="4"/>
      <c r="C758" s="4"/>
      <c r="D758" s="4"/>
      <c r="E758" s="4"/>
      <c r="F758" s="6"/>
      <c r="G758" s="4"/>
      <c r="H758" s="6"/>
      <c r="I758" s="6"/>
      <c r="J758" s="6"/>
      <c r="K758" s="6"/>
      <c r="L758" s="6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ht="12.0" customHeight="1">
      <c r="A759" s="4"/>
      <c r="B759" s="4"/>
      <c r="C759" s="4"/>
      <c r="D759" s="4"/>
      <c r="E759" s="4"/>
      <c r="F759" s="6"/>
      <c r="G759" s="4"/>
      <c r="H759" s="6"/>
      <c r="I759" s="6"/>
      <c r="J759" s="6"/>
      <c r="K759" s="6"/>
      <c r="L759" s="6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ht="12.0" customHeight="1">
      <c r="A760" s="4"/>
      <c r="B760" s="4"/>
      <c r="C760" s="4"/>
      <c r="D760" s="4"/>
      <c r="E760" s="4"/>
      <c r="F760" s="6"/>
      <c r="G760" s="4"/>
      <c r="H760" s="6"/>
      <c r="I760" s="6"/>
      <c r="J760" s="6"/>
      <c r="K760" s="6"/>
      <c r="L760" s="6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ht="12.0" customHeight="1">
      <c r="A761" s="4"/>
      <c r="B761" s="4"/>
      <c r="C761" s="4"/>
      <c r="D761" s="4"/>
      <c r="E761" s="4"/>
      <c r="F761" s="6"/>
      <c r="G761" s="4"/>
      <c r="H761" s="6"/>
      <c r="I761" s="6"/>
      <c r="J761" s="6"/>
      <c r="K761" s="6"/>
      <c r="L761" s="6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ht="12.0" customHeight="1">
      <c r="A762" s="4"/>
      <c r="B762" s="4"/>
      <c r="C762" s="4"/>
      <c r="D762" s="4"/>
      <c r="E762" s="4"/>
      <c r="F762" s="6"/>
      <c r="G762" s="4"/>
      <c r="H762" s="6"/>
      <c r="I762" s="6"/>
      <c r="J762" s="6"/>
      <c r="K762" s="6"/>
      <c r="L762" s="6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ht="12.0" customHeight="1">
      <c r="A763" s="4"/>
      <c r="B763" s="4"/>
      <c r="C763" s="4"/>
      <c r="D763" s="4"/>
      <c r="E763" s="4"/>
      <c r="F763" s="6"/>
      <c r="G763" s="4"/>
      <c r="H763" s="6"/>
      <c r="I763" s="6"/>
      <c r="J763" s="6"/>
      <c r="K763" s="6"/>
      <c r="L763" s="6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ht="12.0" customHeight="1">
      <c r="A764" s="4"/>
      <c r="B764" s="4"/>
      <c r="C764" s="4"/>
      <c r="D764" s="4"/>
      <c r="E764" s="4"/>
      <c r="F764" s="6"/>
      <c r="G764" s="4"/>
      <c r="H764" s="6"/>
      <c r="I764" s="6"/>
      <c r="J764" s="6"/>
      <c r="K764" s="6"/>
      <c r="L764" s="6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ht="12.0" customHeight="1">
      <c r="A765" s="4"/>
      <c r="B765" s="4"/>
      <c r="C765" s="4"/>
      <c r="D765" s="4"/>
      <c r="E765" s="4"/>
      <c r="F765" s="6"/>
      <c r="G765" s="4"/>
      <c r="H765" s="6"/>
      <c r="I765" s="6"/>
      <c r="J765" s="6"/>
      <c r="K765" s="6"/>
      <c r="L765" s="6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ht="12.0" customHeight="1">
      <c r="A766" s="4"/>
      <c r="B766" s="4"/>
      <c r="C766" s="4"/>
      <c r="D766" s="4"/>
      <c r="E766" s="4"/>
      <c r="F766" s="6"/>
      <c r="G766" s="4"/>
      <c r="H766" s="6"/>
      <c r="I766" s="6"/>
      <c r="J766" s="6"/>
      <c r="K766" s="6"/>
      <c r="L766" s="6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ht="12.0" customHeight="1">
      <c r="A767" s="4"/>
      <c r="B767" s="4"/>
      <c r="C767" s="4"/>
      <c r="D767" s="4"/>
      <c r="E767" s="4"/>
      <c r="F767" s="6"/>
      <c r="G767" s="4"/>
      <c r="H767" s="6"/>
      <c r="I767" s="6"/>
      <c r="J767" s="6"/>
      <c r="K767" s="6"/>
      <c r="L767" s="6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ht="12.0" customHeight="1">
      <c r="A768" s="4"/>
      <c r="B768" s="4"/>
      <c r="C768" s="4"/>
      <c r="D768" s="4"/>
      <c r="E768" s="4"/>
      <c r="F768" s="6"/>
      <c r="G768" s="4"/>
      <c r="H768" s="6"/>
      <c r="I768" s="6"/>
      <c r="J768" s="6"/>
      <c r="K768" s="6"/>
      <c r="L768" s="6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ht="12.0" customHeight="1">
      <c r="A769" s="4"/>
      <c r="B769" s="4"/>
      <c r="C769" s="4"/>
      <c r="D769" s="4"/>
      <c r="E769" s="4"/>
      <c r="F769" s="6"/>
      <c r="G769" s="4"/>
      <c r="H769" s="6"/>
      <c r="I769" s="6"/>
      <c r="J769" s="6"/>
      <c r="K769" s="6"/>
      <c r="L769" s="6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ht="12.0" customHeight="1">
      <c r="A770" s="4"/>
      <c r="B770" s="4"/>
      <c r="C770" s="4"/>
      <c r="D770" s="4"/>
      <c r="E770" s="4"/>
      <c r="F770" s="6"/>
      <c r="G770" s="4"/>
      <c r="H770" s="6"/>
      <c r="I770" s="6"/>
      <c r="J770" s="6"/>
      <c r="K770" s="6"/>
      <c r="L770" s="6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ht="12.0" customHeight="1">
      <c r="A771" s="4"/>
      <c r="B771" s="4"/>
      <c r="C771" s="4"/>
      <c r="D771" s="4"/>
      <c r="E771" s="4"/>
      <c r="F771" s="6"/>
      <c r="G771" s="4"/>
      <c r="H771" s="6"/>
      <c r="I771" s="6"/>
      <c r="J771" s="6"/>
      <c r="K771" s="6"/>
      <c r="L771" s="6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ht="12.0" customHeight="1">
      <c r="A772" s="4"/>
      <c r="B772" s="4"/>
      <c r="C772" s="4"/>
      <c r="D772" s="4"/>
      <c r="E772" s="4"/>
      <c r="F772" s="6"/>
      <c r="G772" s="4"/>
      <c r="H772" s="6"/>
      <c r="I772" s="6"/>
      <c r="J772" s="6"/>
      <c r="K772" s="6"/>
      <c r="L772" s="6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ht="12.0" customHeight="1">
      <c r="A773" s="4"/>
      <c r="B773" s="4"/>
      <c r="C773" s="4"/>
      <c r="D773" s="4"/>
      <c r="E773" s="4"/>
      <c r="F773" s="6"/>
      <c r="G773" s="4"/>
      <c r="H773" s="6"/>
      <c r="I773" s="6"/>
      <c r="J773" s="6"/>
      <c r="K773" s="6"/>
      <c r="L773" s="6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ht="12.0" customHeight="1">
      <c r="A774" s="4"/>
      <c r="B774" s="4"/>
      <c r="C774" s="4"/>
      <c r="D774" s="4"/>
      <c r="E774" s="4"/>
      <c r="F774" s="6"/>
      <c r="G774" s="4"/>
      <c r="H774" s="6"/>
      <c r="I774" s="6"/>
      <c r="J774" s="6"/>
      <c r="K774" s="6"/>
      <c r="L774" s="6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ht="12.0" customHeight="1">
      <c r="A775" s="4"/>
      <c r="B775" s="4"/>
      <c r="C775" s="4"/>
      <c r="D775" s="4"/>
      <c r="E775" s="4"/>
      <c r="F775" s="6"/>
      <c r="G775" s="4"/>
      <c r="H775" s="6"/>
      <c r="I775" s="6"/>
      <c r="J775" s="6"/>
      <c r="K775" s="6"/>
      <c r="L775" s="6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ht="12.0" customHeight="1">
      <c r="A776" s="4"/>
      <c r="B776" s="4"/>
      <c r="C776" s="4"/>
      <c r="D776" s="4"/>
      <c r="E776" s="4"/>
      <c r="F776" s="6"/>
      <c r="G776" s="4"/>
      <c r="H776" s="6"/>
      <c r="I776" s="6"/>
      <c r="J776" s="6"/>
      <c r="K776" s="6"/>
      <c r="L776" s="6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ht="12.0" customHeight="1">
      <c r="A777" s="4"/>
      <c r="B777" s="4"/>
      <c r="C777" s="4"/>
      <c r="D777" s="4"/>
      <c r="E777" s="4"/>
      <c r="F777" s="6"/>
      <c r="G777" s="4"/>
      <c r="H777" s="6"/>
      <c r="I777" s="6"/>
      <c r="J777" s="6"/>
      <c r="K777" s="6"/>
      <c r="L777" s="6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ht="12.0" customHeight="1">
      <c r="A778" s="4"/>
      <c r="B778" s="4"/>
      <c r="C778" s="4"/>
      <c r="D778" s="4"/>
      <c r="E778" s="4"/>
      <c r="F778" s="6"/>
      <c r="G778" s="4"/>
      <c r="H778" s="6"/>
      <c r="I778" s="6"/>
      <c r="J778" s="6"/>
      <c r="K778" s="6"/>
      <c r="L778" s="6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ht="12.0" customHeight="1">
      <c r="A779" s="4"/>
      <c r="B779" s="4"/>
      <c r="C779" s="4"/>
      <c r="D779" s="4"/>
      <c r="E779" s="4"/>
      <c r="F779" s="6"/>
      <c r="G779" s="4"/>
      <c r="H779" s="6"/>
      <c r="I779" s="6"/>
      <c r="J779" s="6"/>
      <c r="K779" s="6"/>
      <c r="L779" s="6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ht="12.0" customHeight="1">
      <c r="A780" s="4"/>
      <c r="B780" s="4"/>
      <c r="C780" s="4"/>
      <c r="D780" s="4"/>
      <c r="E780" s="4"/>
      <c r="F780" s="6"/>
      <c r="G780" s="4"/>
      <c r="H780" s="6"/>
      <c r="I780" s="6"/>
      <c r="J780" s="6"/>
      <c r="K780" s="6"/>
      <c r="L780" s="6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ht="12.0" customHeight="1">
      <c r="A781" s="4"/>
      <c r="B781" s="4"/>
      <c r="C781" s="4"/>
      <c r="D781" s="4"/>
      <c r="E781" s="4"/>
      <c r="F781" s="6"/>
      <c r="G781" s="4"/>
      <c r="H781" s="6"/>
      <c r="I781" s="6"/>
      <c r="J781" s="6"/>
      <c r="K781" s="6"/>
      <c r="L781" s="6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ht="12.0" customHeight="1">
      <c r="A782" s="4"/>
      <c r="B782" s="4"/>
      <c r="C782" s="4"/>
      <c r="D782" s="4"/>
      <c r="E782" s="4"/>
      <c r="F782" s="6"/>
      <c r="G782" s="4"/>
      <c r="H782" s="6"/>
      <c r="I782" s="6"/>
      <c r="J782" s="6"/>
      <c r="K782" s="6"/>
      <c r="L782" s="6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ht="12.0" customHeight="1">
      <c r="A783" s="4"/>
      <c r="B783" s="4"/>
      <c r="C783" s="4"/>
      <c r="D783" s="4"/>
      <c r="E783" s="4"/>
      <c r="F783" s="6"/>
      <c r="G783" s="4"/>
      <c r="H783" s="6"/>
      <c r="I783" s="6"/>
      <c r="J783" s="6"/>
      <c r="K783" s="6"/>
      <c r="L783" s="6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ht="12.0" customHeight="1">
      <c r="A784" s="4"/>
      <c r="B784" s="4"/>
      <c r="C784" s="4"/>
      <c r="D784" s="4"/>
      <c r="E784" s="4"/>
      <c r="F784" s="6"/>
      <c r="G784" s="4"/>
      <c r="H784" s="6"/>
      <c r="I784" s="6"/>
      <c r="J784" s="6"/>
      <c r="K784" s="6"/>
      <c r="L784" s="6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ht="12.0" customHeight="1">
      <c r="A785" s="4"/>
      <c r="B785" s="4"/>
      <c r="C785" s="4"/>
      <c r="D785" s="4"/>
      <c r="E785" s="4"/>
      <c r="F785" s="6"/>
      <c r="G785" s="4"/>
      <c r="H785" s="6"/>
      <c r="I785" s="6"/>
      <c r="J785" s="6"/>
      <c r="K785" s="6"/>
      <c r="L785" s="6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ht="12.0" customHeight="1">
      <c r="A786" s="4"/>
      <c r="B786" s="4"/>
      <c r="C786" s="4"/>
      <c r="D786" s="4"/>
      <c r="E786" s="4"/>
      <c r="F786" s="6"/>
      <c r="G786" s="4"/>
      <c r="H786" s="6"/>
      <c r="I786" s="6"/>
      <c r="J786" s="6"/>
      <c r="K786" s="6"/>
      <c r="L786" s="6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ht="12.0" customHeight="1">
      <c r="A787" s="4"/>
      <c r="B787" s="4"/>
      <c r="C787" s="4"/>
      <c r="D787" s="4"/>
      <c r="E787" s="4"/>
      <c r="F787" s="6"/>
      <c r="G787" s="4"/>
      <c r="H787" s="6"/>
      <c r="I787" s="6"/>
      <c r="J787" s="6"/>
      <c r="K787" s="6"/>
      <c r="L787" s="6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ht="12.0" customHeight="1">
      <c r="A788" s="4"/>
      <c r="B788" s="4"/>
      <c r="C788" s="4"/>
      <c r="D788" s="4"/>
      <c r="E788" s="4"/>
      <c r="F788" s="6"/>
      <c r="G788" s="4"/>
      <c r="H788" s="6"/>
      <c r="I788" s="6"/>
      <c r="J788" s="6"/>
      <c r="K788" s="6"/>
      <c r="L788" s="6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ht="12.0" customHeight="1">
      <c r="A789" s="4"/>
      <c r="B789" s="4"/>
      <c r="C789" s="4"/>
      <c r="D789" s="4"/>
      <c r="E789" s="4"/>
      <c r="F789" s="6"/>
      <c r="G789" s="4"/>
      <c r="H789" s="6"/>
      <c r="I789" s="6"/>
      <c r="J789" s="6"/>
      <c r="K789" s="6"/>
      <c r="L789" s="6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ht="12.0" customHeight="1">
      <c r="A790" s="4"/>
      <c r="B790" s="4"/>
      <c r="C790" s="4"/>
      <c r="D790" s="4"/>
      <c r="E790" s="4"/>
      <c r="F790" s="6"/>
      <c r="G790" s="4"/>
      <c r="H790" s="6"/>
      <c r="I790" s="6"/>
      <c r="J790" s="6"/>
      <c r="K790" s="6"/>
      <c r="L790" s="6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ht="12.0" customHeight="1">
      <c r="A791" s="4"/>
      <c r="B791" s="4"/>
      <c r="C791" s="4"/>
      <c r="D791" s="4"/>
      <c r="E791" s="4"/>
      <c r="F791" s="6"/>
      <c r="G791" s="4"/>
      <c r="H791" s="6"/>
      <c r="I791" s="6"/>
      <c r="J791" s="6"/>
      <c r="K791" s="6"/>
      <c r="L791" s="6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ht="12.0" customHeight="1">
      <c r="A792" s="4"/>
      <c r="B792" s="4"/>
      <c r="C792" s="4"/>
      <c r="D792" s="4"/>
      <c r="E792" s="4"/>
      <c r="F792" s="6"/>
      <c r="G792" s="4"/>
      <c r="H792" s="6"/>
      <c r="I792" s="6"/>
      <c r="J792" s="6"/>
      <c r="K792" s="6"/>
      <c r="L792" s="6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ht="12.0" customHeight="1">
      <c r="A793" s="4"/>
      <c r="B793" s="4"/>
      <c r="C793" s="4"/>
      <c r="D793" s="4"/>
      <c r="E793" s="4"/>
      <c r="F793" s="6"/>
      <c r="G793" s="4"/>
      <c r="H793" s="6"/>
      <c r="I793" s="6"/>
      <c r="J793" s="6"/>
      <c r="K793" s="6"/>
      <c r="L793" s="6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ht="12.0" customHeight="1">
      <c r="A794" s="4"/>
      <c r="B794" s="4"/>
      <c r="C794" s="4"/>
      <c r="D794" s="4"/>
      <c r="E794" s="4"/>
      <c r="F794" s="6"/>
      <c r="G794" s="4"/>
      <c r="H794" s="6"/>
      <c r="I794" s="6"/>
      <c r="J794" s="6"/>
      <c r="K794" s="6"/>
      <c r="L794" s="6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ht="12.0" customHeight="1">
      <c r="A795" s="4"/>
      <c r="B795" s="4"/>
      <c r="C795" s="4"/>
      <c r="D795" s="4"/>
      <c r="E795" s="4"/>
      <c r="F795" s="6"/>
      <c r="G795" s="4"/>
      <c r="H795" s="6"/>
      <c r="I795" s="6"/>
      <c r="J795" s="6"/>
      <c r="K795" s="6"/>
      <c r="L795" s="6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ht="12.0" customHeight="1">
      <c r="A796" s="4"/>
      <c r="B796" s="4"/>
      <c r="C796" s="4"/>
      <c r="D796" s="4"/>
      <c r="E796" s="4"/>
      <c r="F796" s="6"/>
      <c r="G796" s="4"/>
      <c r="H796" s="6"/>
      <c r="I796" s="6"/>
      <c r="J796" s="6"/>
      <c r="K796" s="6"/>
      <c r="L796" s="6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ht="12.0" customHeight="1">
      <c r="A797" s="4"/>
      <c r="B797" s="4"/>
      <c r="C797" s="4"/>
      <c r="D797" s="4"/>
      <c r="E797" s="4"/>
      <c r="F797" s="6"/>
      <c r="G797" s="4"/>
      <c r="H797" s="6"/>
      <c r="I797" s="6"/>
      <c r="J797" s="6"/>
      <c r="K797" s="6"/>
      <c r="L797" s="6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ht="12.0" customHeight="1">
      <c r="A798" s="4"/>
      <c r="B798" s="4"/>
      <c r="C798" s="4"/>
      <c r="D798" s="4"/>
      <c r="E798" s="4"/>
      <c r="F798" s="6"/>
      <c r="G798" s="4"/>
      <c r="H798" s="6"/>
      <c r="I798" s="6"/>
      <c r="J798" s="6"/>
      <c r="K798" s="6"/>
      <c r="L798" s="6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ht="12.0" customHeight="1">
      <c r="A799" s="4"/>
      <c r="B799" s="4"/>
      <c r="C799" s="4"/>
      <c r="D799" s="4"/>
      <c r="E799" s="4"/>
      <c r="F799" s="6"/>
      <c r="G799" s="4"/>
      <c r="H799" s="6"/>
      <c r="I799" s="6"/>
      <c r="J799" s="6"/>
      <c r="K799" s="6"/>
      <c r="L799" s="6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ht="12.0" customHeight="1">
      <c r="A800" s="4"/>
      <c r="B800" s="4"/>
      <c r="C800" s="4"/>
      <c r="D800" s="4"/>
      <c r="E800" s="4"/>
      <c r="F800" s="6"/>
      <c r="G800" s="4"/>
      <c r="H800" s="6"/>
      <c r="I800" s="6"/>
      <c r="J800" s="6"/>
      <c r="K800" s="6"/>
      <c r="L800" s="6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ht="12.0" customHeight="1">
      <c r="A801" s="4"/>
      <c r="B801" s="4"/>
      <c r="C801" s="4"/>
      <c r="D801" s="4"/>
      <c r="E801" s="4"/>
      <c r="F801" s="6"/>
      <c r="G801" s="4"/>
      <c r="H801" s="6"/>
      <c r="I801" s="6"/>
      <c r="J801" s="6"/>
      <c r="K801" s="6"/>
      <c r="L801" s="6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ht="12.0" customHeight="1">
      <c r="A802" s="4"/>
      <c r="B802" s="4"/>
      <c r="C802" s="4"/>
      <c r="D802" s="4"/>
      <c r="E802" s="4"/>
      <c r="F802" s="6"/>
      <c r="G802" s="4"/>
      <c r="H802" s="6"/>
      <c r="I802" s="6"/>
      <c r="J802" s="6"/>
      <c r="K802" s="6"/>
      <c r="L802" s="6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ht="12.0" customHeight="1">
      <c r="A803" s="4"/>
      <c r="B803" s="4"/>
      <c r="C803" s="4"/>
      <c r="D803" s="4"/>
      <c r="E803" s="4"/>
      <c r="F803" s="6"/>
      <c r="G803" s="4"/>
      <c r="H803" s="6"/>
      <c r="I803" s="6"/>
      <c r="J803" s="6"/>
      <c r="K803" s="6"/>
      <c r="L803" s="6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ht="12.0" customHeight="1">
      <c r="A804" s="4"/>
      <c r="B804" s="4"/>
      <c r="C804" s="4"/>
      <c r="D804" s="4"/>
      <c r="E804" s="4"/>
      <c r="F804" s="6"/>
      <c r="G804" s="4"/>
      <c r="H804" s="6"/>
      <c r="I804" s="6"/>
      <c r="J804" s="6"/>
      <c r="K804" s="6"/>
      <c r="L804" s="6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ht="12.0" customHeight="1">
      <c r="A805" s="4"/>
      <c r="B805" s="4"/>
      <c r="C805" s="4"/>
      <c r="D805" s="4"/>
      <c r="E805" s="4"/>
      <c r="F805" s="6"/>
      <c r="G805" s="4"/>
      <c r="H805" s="6"/>
      <c r="I805" s="6"/>
      <c r="J805" s="6"/>
      <c r="K805" s="6"/>
      <c r="L805" s="6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ht="12.0" customHeight="1">
      <c r="A806" s="4"/>
      <c r="B806" s="4"/>
      <c r="C806" s="4"/>
      <c r="D806" s="4"/>
      <c r="E806" s="4"/>
      <c r="F806" s="6"/>
      <c r="G806" s="4"/>
      <c r="H806" s="6"/>
      <c r="I806" s="6"/>
      <c r="J806" s="6"/>
      <c r="K806" s="6"/>
      <c r="L806" s="6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ht="12.0" customHeight="1">
      <c r="A807" s="4"/>
      <c r="B807" s="4"/>
      <c r="C807" s="4"/>
      <c r="D807" s="4"/>
      <c r="E807" s="4"/>
      <c r="F807" s="6"/>
      <c r="G807" s="4"/>
      <c r="H807" s="6"/>
      <c r="I807" s="6"/>
      <c r="J807" s="6"/>
      <c r="K807" s="6"/>
      <c r="L807" s="6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ht="12.0" customHeight="1">
      <c r="A808" s="4"/>
      <c r="B808" s="4"/>
      <c r="C808" s="4"/>
      <c r="D808" s="4"/>
      <c r="E808" s="4"/>
      <c r="F808" s="6"/>
      <c r="G808" s="4"/>
      <c r="H808" s="6"/>
      <c r="I808" s="6"/>
      <c r="J808" s="6"/>
      <c r="K808" s="6"/>
      <c r="L808" s="6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ht="12.0" customHeight="1">
      <c r="A809" s="4"/>
      <c r="B809" s="4"/>
      <c r="C809" s="4"/>
      <c r="D809" s="4"/>
      <c r="E809" s="4"/>
      <c r="F809" s="6"/>
      <c r="G809" s="4"/>
      <c r="H809" s="6"/>
      <c r="I809" s="6"/>
      <c r="J809" s="6"/>
      <c r="K809" s="6"/>
      <c r="L809" s="6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ht="12.0" customHeight="1">
      <c r="A810" s="4"/>
      <c r="B810" s="4"/>
      <c r="C810" s="4"/>
      <c r="D810" s="4"/>
      <c r="E810" s="4"/>
      <c r="F810" s="6"/>
      <c r="G810" s="4"/>
      <c r="H810" s="6"/>
      <c r="I810" s="6"/>
      <c r="J810" s="6"/>
      <c r="K810" s="6"/>
      <c r="L810" s="6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ht="12.0" customHeight="1">
      <c r="A811" s="4"/>
      <c r="B811" s="4"/>
      <c r="C811" s="4"/>
      <c r="D811" s="4"/>
      <c r="E811" s="4"/>
      <c r="F811" s="6"/>
      <c r="G811" s="4"/>
      <c r="H811" s="6"/>
      <c r="I811" s="6"/>
      <c r="J811" s="6"/>
      <c r="K811" s="6"/>
      <c r="L811" s="6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ht="12.0" customHeight="1">
      <c r="A812" s="4"/>
      <c r="B812" s="4"/>
      <c r="C812" s="4"/>
      <c r="D812" s="4"/>
      <c r="E812" s="4"/>
      <c r="F812" s="6"/>
      <c r="G812" s="4"/>
      <c r="H812" s="6"/>
      <c r="I812" s="6"/>
      <c r="J812" s="6"/>
      <c r="K812" s="6"/>
      <c r="L812" s="6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ht="12.0" customHeight="1">
      <c r="A813" s="4"/>
      <c r="B813" s="4"/>
      <c r="C813" s="4"/>
      <c r="D813" s="4"/>
      <c r="E813" s="4"/>
      <c r="F813" s="6"/>
      <c r="G813" s="4"/>
      <c r="H813" s="6"/>
      <c r="I813" s="6"/>
      <c r="J813" s="6"/>
      <c r="K813" s="6"/>
      <c r="L813" s="6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ht="12.0" customHeight="1">
      <c r="A814" s="4"/>
      <c r="B814" s="4"/>
      <c r="C814" s="4"/>
      <c r="D814" s="4"/>
      <c r="E814" s="4"/>
      <c r="F814" s="6"/>
      <c r="G814" s="4"/>
      <c r="H814" s="6"/>
      <c r="I814" s="6"/>
      <c r="J814" s="6"/>
      <c r="K814" s="6"/>
      <c r="L814" s="6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ht="12.0" customHeight="1">
      <c r="A815" s="4"/>
      <c r="B815" s="4"/>
      <c r="C815" s="4"/>
      <c r="D815" s="4"/>
      <c r="E815" s="4"/>
      <c r="F815" s="6"/>
      <c r="G815" s="4"/>
      <c r="H815" s="6"/>
      <c r="I815" s="6"/>
      <c r="J815" s="6"/>
      <c r="K815" s="6"/>
      <c r="L815" s="6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ht="12.0" customHeight="1">
      <c r="A816" s="4"/>
      <c r="B816" s="4"/>
      <c r="C816" s="4"/>
      <c r="D816" s="4"/>
      <c r="E816" s="4"/>
      <c r="F816" s="6"/>
      <c r="G816" s="4"/>
      <c r="H816" s="6"/>
      <c r="I816" s="6"/>
      <c r="J816" s="6"/>
      <c r="K816" s="6"/>
      <c r="L816" s="6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ht="12.0" customHeight="1">
      <c r="A817" s="4"/>
      <c r="B817" s="4"/>
      <c r="C817" s="4"/>
      <c r="D817" s="4"/>
      <c r="E817" s="4"/>
      <c r="F817" s="6"/>
      <c r="G817" s="4"/>
      <c r="H817" s="6"/>
      <c r="I817" s="6"/>
      <c r="J817" s="6"/>
      <c r="K817" s="6"/>
      <c r="L817" s="6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ht="12.0" customHeight="1">
      <c r="A818" s="4"/>
      <c r="B818" s="4"/>
      <c r="C818" s="4"/>
      <c r="D818" s="4"/>
      <c r="E818" s="4"/>
      <c r="F818" s="6"/>
      <c r="G818" s="4"/>
      <c r="H818" s="6"/>
      <c r="I818" s="6"/>
      <c r="J818" s="6"/>
      <c r="K818" s="6"/>
      <c r="L818" s="6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ht="12.0" customHeight="1">
      <c r="A819" s="4"/>
      <c r="B819" s="4"/>
      <c r="C819" s="4"/>
      <c r="D819" s="4"/>
      <c r="E819" s="4"/>
      <c r="F819" s="6"/>
      <c r="G819" s="4"/>
      <c r="H819" s="6"/>
      <c r="I819" s="6"/>
      <c r="J819" s="6"/>
      <c r="K819" s="6"/>
      <c r="L819" s="6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ht="12.0" customHeight="1">
      <c r="A820" s="4"/>
      <c r="B820" s="4"/>
      <c r="C820" s="4"/>
      <c r="D820" s="4"/>
      <c r="E820" s="4"/>
      <c r="F820" s="6"/>
      <c r="G820" s="4"/>
      <c r="H820" s="6"/>
      <c r="I820" s="6"/>
      <c r="J820" s="6"/>
      <c r="K820" s="6"/>
      <c r="L820" s="6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ht="12.0" customHeight="1">
      <c r="A821" s="4"/>
      <c r="B821" s="4"/>
      <c r="C821" s="4"/>
      <c r="D821" s="4"/>
      <c r="E821" s="4"/>
      <c r="F821" s="6"/>
      <c r="G821" s="4"/>
      <c r="H821" s="6"/>
      <c r="I821" s="6"/>
      <c r="J821" s="6"/>
      <c r="K821" s="6"/>
      <c r="L821" s="6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ht="12.0" customHeight="1">
      <c r="A822" s="4"/>
      <c r="B822" s="4"/>
      <c r="C822" s="4"/>
      <c r="D822" s="4"/>
      <c r="E822" s="4"/>
      <c r="F822" s="6"/>
      <c r="G822" s="4"/>
      <c r="H822" s="6"/>
      <c r="I822" s="6"/>
      <c r="J822" s="6"/>
      <c r="K822" s="6"/>
      <c r="L822" s="6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ht="12.0" customHeight="1">
      <c r="A823" s="4"/>
      <c r="B823" s="4"/>
      <c r="C823" s="4"/>
      <c r="D823" s="4"/>
      <c r="E823" s="4"/>
      <c r="F823" s="6"/>
      <c r="G823" s="4"/>
      <c r="H823" s="6"/>
      <c r="I823" s="6"/>
      <c r="J823" s="6"/>
      <c r="K823" s="6"/>
      <c r="L823" s="6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ht="12.0" customHeight="1">
      <c r="A824" s="4"/>
      <c r="B824" s="4"/>
      <c r="C824" s="4"/>
      <c r="D824" s="4"/>
      <c r="E824" s="4"/>
      <c r="F824" s="6"/>
      <c r="G824" s="4"/>
      <c r="H824" s="6"/>
      <c r="I824" s="6"/>
      <c r="J824" s="6"/>
      <c r="K824" s="6"/>
      <c r="L824" s="6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ht="12.0" customHeight="1">
      <c r="A825" s="4"/>
      <c r="B825" s="4"/>
      <c r="C825" s="4"/>
      <c r="D825" s="4"/>
      <c r="E825" s="4"/>
      <c r="F825" s="6"/>
      <c r="G825" s="4"/>
      <c r="H825" s="6"/>
      <c r="I825" s="6"/>
      <c r="J825" s="6"/>
      <c r="K825" s="6"/>
      <c r="L825" s="6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ht="12.0" customHeight="1">
      <c r="A826" s="4"/>
      <c r="B826" s="4"/>
      <c r="C826" s="4"/>
      <c r="D826" s="4"/>
      <c r="E826" s="4"/>
      <c r="F826" s="6"/>
      <c r="G826" s="4"/>
      <c r="H826" s="6"/>
      <c r="I826" s="6"/>
      <c r="J826" s="6"/>
      <c r="K826" s="6"/>
      <c r="L826" s="6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ht="12.0" customHeight="1">
      <c r="A827" s="4"/>
      <c r="B827" s="4"/>
      <c r="C827" s="4"/>
      <c r="D827" s="4"/>
      <c r="E827" s="4"/>
      <c r="F827" s="6"/>
      <c r="G827" s="4"/>
      <c r="H827" s="6"/>
      <c r="I827" s="6"/>
      <c r="J827" s="6"/>
      <c r="K827" s="6"/>
      <c r="L827" s="6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ht="12.0" customHeight="1">
      <c r="A828" s="4"/>
      <c r="B828" s="4"/>
      <c r="C828" s="4"/>
      <c r="D828" s="4"/>
      <c r="E828" s="4"/>
      <c r="F828" s="6"/>
      <c r="G828" s="4"/>
      <c r="H828" s="6"/>
      <c r="I828" s="6"/>
      <c r="J828" s="6"/>
      <c r="K828" s="6"/>
      <c r="L828" s="6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ht="12.0" customHeight="1">
      <c r="A829" s="4"/>
      <c r="B829" s="4"/>
      <c r="C829" s="4"/>
      <c r="D829" s="4"/>
      <c r="E829" s="4"/>
      <c r="F829" s="6"/>
      <c r="G829" s="4"/>
      <c r="H829" s="6"/>
      <c r="I829" s="6"/>
      <c r="J829" s="6"/>
      <c r="K829" s="6"/>
      <c r="L829" s="6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ht="12.0" customHeight="1">
      <c r="A830" s="4"/>
      <c r="B830" s="4"/>
      <c r="C830" s="4"/>
      <c r="D830" s="4"/>
      <c r="E830" s="4"/>
      <c r="F830" s="6"/>
      <c r="G830" s="4"/>
      <c r="H830" s="6"/>
      <c r="I830" s="6"/>
      <c r="J830" s="6"/>
      <c r="K830" s="6"/>
      <c r="L830" s="6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ht="12.0" customHeight="1">
      <c r="A831" s="4"/>
      <c r="B831" s="4"/>
      <c r="C831" s="4"/>
      <c r="D831" s="4"/>
      <c r="E831" s="4"/>
      <c r="F831" s="6"/>
      <c r="G831" s="4"/>
      <c r="H831" s="6"/>
      <c r="I831" s="6"/>
      <c r="J831" s="6"/>
      <c r="K831" s="6"/>
      <c r="L831" s="6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ht="12.0" customHeight="1">
      <c r="A832" s="4"/>
      <c r="B832" s="4"/>
      <c r="C832" s="4"/>
      <c r="D832" s="4"/>
      <c r="E832" s="4"/>
      <c r="F832" s="6"/>
      <c r="G832" s="4"/>
      <c r="H832" s="6"/>
      <c r="I832" s="6"/>
      <c r="J832" s="6"/>
      <c r="K832" s="6"/>
      <c r="L832" s="6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ht="12.0" customHeight="1">
      <c r="A833" s="4"/>
      <c r="B833" s="4"/>
      <c r="C833" s="4"/>
      <c r="D833" s="4"/>
      <c r="E833" s="4"/>
      <c r="F833" s="6"/>
      <c r="G833" s="4"/>
      <c r="H833" s="6"/>
      <c r="I833" s="6"/>
      <c r="J833" s="6"/>
      <c r="K833" s="6"/>
      <c r="L833" s="6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ht="12.0" customHeight="1">
      <c r="A834" s="4"/>
      <c r="B834" s="4"/>
      <c r="C834" s="4"/>
      <c r="D834" s="4"/>
      <c r="E834" s="4"/>
      <c r="F834" s="6"/>
      <c r="G834" s="4"/>
      <c r="H834" s="6"/>
      <c r="I834" s="6"/>
      <c r="J834" s="6"/>
      <c r="K834" s="6"/>
      <c r="L834" s="6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ht="12.0" customHeight="1">
      <c r="A835" s="4"/>
      <c r="B835" s="4"/>
      <c r="C835" s="4"/>
      <c r="D835" s="4"/>
      <c r="E835" s="4"/>
      <c r="F835" s="6"/>
      <c r="G835" s="4"/>
      <c r="H835" s="6"/>
      <c r="I835" s="6"/>
      <c r="J835" s="6"/>
      <c r="K835" s="6"/>
      <c r="L835" s="6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ht="12.0" customHeight="1">
      <c r="A836" s="4"/>
      <c r="B836" s="4"/>
      <c r="C836" s="4"/>
      <c r="D836" s="4"/>
      <c r="E836" s="4"/>
      <c r="F836" s="6"/>
      <c r="G836" s="4"/>
      <c r="H836" s="6"/>
      <c r="I836" s="6"/>
      <c r="J836" s="6"/>
      <c r="K836" s="6"/>
      <c r="L836" s="6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ht="12.0" customHeight="1">
      <c r="A837" s="4"/>
      <c r="B837" s="4"/>
      <c r="C837" s="4"/>
      <c r="D837" s="4"/>
      <c r="E837" s="4"/>
      <c r="F837" s="6"/>
      <c r="G837" s="4"/>
      <c r="H837" s="6"/>
      <c r="I837" s="6"/>
      <c r="J837" s="6"/>
      <c r="K837" s="6"/>
      <c r="L837" s="6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ht="12.0" customHeight="1">
      <c r="A838" s="4"/>
      <c r="B838" s="4"/>
      <c r="C838" s="4"/>
      <c r="D838" s="4"/>
      <c r="E838" s="4"/>
      <c r="F838" s="6"/>
      <c r="G838" s="4"/>
      <c r="H838" s="6"/>
      <c r="I838" s="6"/>
      <c r="J838" s="6"/>
      <c r="K838" s="6"/>
      <c r="L838" s="6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ht="12.0" customHeight="1">
      <c r="A839" s="4"/>
      <c r="B839" s="4"/>
      <c r="C839" s="4"/>
      <c r="D839" s="4"/>
      <c r="E839" s="4"/>
      <c r="F839" s="6"/>
      <c r="G839" s="4"/>
      <c r="H839" s="6"/>
      <c r="I839" s="6"/>
      <c r="J839" s="6"/>
      <c r="K839" s="6"/>
      <c r="L839" s="6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ht="12.0" customHeight="1">
      <c r="A840" s="4"/>
      <c r="B840" s="4"/>
      <c r="C840" s="4"/>
      <c r="D840" s="4"/>
      <c r="E840" s="4"/>
      <c r="F840" s="6"/>
      <c r="G840" s="4"/>
      <c r="H840" s="6"/>
      <c r="I840" s="6"/>
      <c r="J840" s="6"/>
      <c r="K840" s="6"/>
      <c r="L840" s="6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ht="12.0" customHeight="1">
      <c r="A841" s="4"/>
      <c r="B841" s="4"/>
      <c r="C841" s="4"/>
      <c r="D841" s="4"/>
      <c r="E841" s="4"/>
      <c r="F841" s="6"/>
      <c r="G841" s="4"/>
      <c r="H841" s="6"/>
      <c r="I841" s="6"/>
      <c r="J841" s="6"/>
      <c r="K841" s="6"/>
      <c r="L841" s="6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ht="12.0" customHeight="1">
      <c r="A842" s="4"/>
      <c r="B842" s="4"/>
      <c r="C842" s="4"/>
      <c r="D842" s="4"/>
      <c r="E842" s="4"/>
      <c r="F842" s="6"/>
      <c r="G842" s="4"/>
      <c r="H842" s="6"/>
      <c r="I842" s="6"/>
      <c r="J842" s="6"/>
      <c r="K842" s="6"/>
      <c r="L842" s="6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ht="12.0" customHeight="1">
      <c r="A843" s="4"/>
      <c r="B843" s="4"/>
      <c r="C843" s="4"/>
      <c r="D843" s="4"/>
      <c r="E843" s="4"/>
      <c r="F843" s="6"/>
      <c r="G843" s="4"/>
      <c r="H843" s="6"/>
      <c r="I843" s="6"/>
      <c r="J843" s="6"/>
      <c r="K843" s="6"/>
      <c r="L843" s="6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ht="12.0" customHeight="1">
      <c r="A844" s="4"/>
      <c r="B844" s="4"/>
      <c r="C844" s="4"/>
      <c r="D844" s="4"/>
      <c r="E844" s="4"/>
      <c r="F844" s="6"/>
      <c r="G844" s="4"/>
      <c r="H844" s="6"/>
      <c r="I844" s="6"/>
      <c r="J844" s="6"/>
      <c r="K844" s="6"/>
      <c r="L844" s="6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ht="12.0" customHeight="1">
      <c r="A845" s="4"/>
      <c r="B845" s="4"/>
      <c r="C845" s="4"/>
      <c r="D845" s="4"/>
      <c r="E845" s="4"/>
      <c r="F845" s="6"/>
      <c r="G845" s="4"/>
      <c r="H845" s="6"/>
      <c r="I845" s="6"/>
      <c r="J845" s="6"/>
      <c r="K845" s="6"/>
      <c r="L845" s="6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ht="12.0" customHeight="1">
      <c r="A846" s="4"/>
      <c r="B846" s="4"/>
      <c r="C846" s="4"/>
      <c r="D846" s="4"/>
      <c r="E846" s="4"/>
      <c r="F846" s="6"/>
      <c r="G846" s="4"/>
      <c r="H846" s="6"/>
      <c r="I846" s="6"/>
      <c r="J846" s="6"/>
      <c r="K846" s="6"/>
      <c r="L846" s="6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ht="12.0" customHeight="1">
      <c r="A847" s="4"/>
      <c r="B847" s="4"/>
      <c r="C847" s="4"/>
      <c r="D847" s="4"/>
      <c r="E847" s="4"/>
      <c r="F847" s="6"/>
      <c r="G847" s="4"/>
      <c r="H847" s="6"/>
      <c r="I847" s="6"/>
      <c r="J847" s="6"/>
      <c r="K847" s="6"/>
      <c r="L847" s="6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ht="12.0" customHeight="1">
      <c r="A848" s="4"/>
      <c r="B848" s="4"/>
      <c r="C848" s="4"/>
      <c r="D848" s="4"/>
      <c r="E848" s="4"/>
      <c r="F848" s="6"/>
      <c r="G848" s="4"/>
      <c r="H848" s="6"/>
      <c r="I848" s="6"/>
      <c r="J848" s="6"/>
      <c r="K848" s="6"/>
      <c r="L848" s="6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ht="12.0" customHeight="1">
      <c r="A849" s="4"/>
      <c r="B849" s="4"/>
      <c r="C849" s="4"/>
      <c r="D849" s="4"/>
      <c r="E849" s="4"/>
      <c r="F849" s="6"/>
      <c r="G849" s="4"/>
      <c r="H849" s="6"/>
      <c r="I849" s="6"/>
      <c r="J849" s="6"/>
      <c r="K849" s="6"/>
      <c r="L849" s="6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ht="12.0" customHeight="1">
      <c r="A850" s="4"/>
      <c r="B850" s="4"/>
      <c r="C850" s="4"/>
      <c r="D850" s="4"/>
      <c r="E850" s="4"/>
      <c r="F850" s="6"/>
      <c r="G850" s="4"/>
      <c r="H850" s="6"/>
      <c r="I850" s="6"/>
      <c r="J850" s="6"/>
      <c r="K850" s="6"/>
      <c r="L850" s="6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ht="12.0" customHeight="1">
      <c r="A851" s="4"/>
      <c r="B851" s="4"/>
      <c r="C851" s="4"/>
      <c r="D851" s="4"/>
      <c r="E851" s="4"/>
      <c r="F851" s="6"/>
      <c r="G851" s="4"/>
      <c r="H851" s="6"/>
      <c r="I851" s="6"/>
      <c r="J851" s="6"/>
      <c r="K851" s="6"/>
      <c r="L851" s="6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ht="12.0" customHeight="1">
      <c r="A852" s="4"/>
      <c r="B852" s="4"/>
      <c r="C852" s="4"/>
      <c r="D852" s="4"/>
      <c r="E852" s="4"/>
      <c r="F852" s="6"/>
      <c r="G852" s="4"/>
      <c r="H852" s="6"/>
      <c r="I852" s="6"/>
      <c r="J852" s="6"/>
      <c r="K852" s="6"/>
      <c r="L852" s="6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ht="12.0" customHeight="1">
      <c r="A853" s="4"/>
      <c r="B853" s="4"/>
      <c r="C853" s="4"/>
      <c r="D853" s="4"/>
      <c r="E853" s="4"/>
      <c r="F853" s="6"/>
      <c r="G853" s="4"/>
      <c r="H853" s="6"/>
      <c r="I853" s="6"/>
      <c r="J853" s="6"/>
      <c r="K853" s="6"/>
      <c r="L853" s="6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ht="12.0" customHeight="1">
      <c r="A854" s="4"/>
      <c r="B854" s="4"/>
      <c r="C854" s="4"/>
      <c r="D854" s="4"/>
      <c r="E854" s="4"/>
      <c r="F854" s="6"/>
      <c r="G854" s="4"/>
      <c r="H854" s="6"/>
      <c r="I854" s="6"/>
      <c r="J854" s="6"/>
      <c r="K854" s="6"/>
      <c r="L854" s="6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ht="12.0" customHeight="1">
      <c r="A855" s="4"/>
      <c r="B855" s="4"/>
      <c r="C855" s="4"/>
      <c r="D855" s="4"/>
      <c r="E855" s="4"/>
      <c r="F855" s="6"/>
      <c r="G855" s="4"/>
      <c r="H855" s="6"/>
      <c r="I855" s="6"/>
      <c r="J855" s="6"/>
      <c r="K855" s="6"/>
      <c r="L855" s="6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ht="12.0" customHeight="1">
      <c r="A856" s="4"/>
      <c r="B856" s="4"/>
      <c r="C856" s="4"/>
      <c r="D856" s="4"/>
      <c r="E856" s="4"/>
      <c r="F856" s="6"/>
      <c r="G856" s="4"/>
      <c r="H856" s="6"/>
      <c r="I856" s="6"/>
      <c r="J856" s="6"/>
      <c r="K856" s="6"/>
      <c r="L856" s="6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ht="12.0" customHeight="1">
      <c r="A857" s="4"/>
      <c r="B857" s="4"/>
      <c r="C857" s="4"/>
      <c r="D857" s="4"/>
      <c r="E857" s="4"/>
      <c r="F857" s="6"/>
      <c r="G857" s="4"/>
      <c r="H857" s="6"/>
      <c r="I857" s="6"/>
      <c r="J857" s="6"/>
      <c r="K857" s="6"/>
      <c r="L857" s="6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ht="12.0" customHeight="1">
      <c r="A858" s="4"/>
      <c r="B858" s="4"/>
      <c r="C858" s="4"/>
      <c r="D858" s="4"/>
      <c r="E858" s="4"/>
      <c r="F858" s="6"/>
      <c r="G858" s="4"/>
      <c r="H858" s="6"/>
      <c r="I858" s="6"/>
      <c r="J858" s="6"/>
      <c r="K858" s="6"/>
      <c r="L858" s="6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ht="12.0" customHeight="1">
      <c r="A859" s="4"/>
      <c r="B859" s="4"/>
      <c r="C859" s="4"/>
      <c r="D859" s="4"/>
      <c r="E859" s="4"/>
      <c r="F859" s="6"/>
      <c r="G859" s="4"/>
      <c r="H859" s="6"/>
      <c r="I859" s="6"/>
      <c r="J859" s="6"/>
      <c r="K859" s="6"/>
      <c r="L859" s="6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ht="12.0" customHeight="1">
      <c r="A860" s="4"/>
      <c r="B860" s="4"/>
      <c r="C860" s="4"/>
      <c r="D860" s="4"/>
      <c r="E860" s="4"/>
      <c r="F860" s="6"/>
      <c r="G860" s="4"/>
      <c r="H860" s="6"/>
      <c r="I860" s="6"/>
      <c r="J860" s="6"/>
      <c r="K860" s="6"/>
      <c r="L860" s="6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ht="12.0" customHeight="1">
      <c r="A861" s="4"/>
      <c r="B861" s="4"/>
      <c r="C861" s="4"/>
      <c r="D861" s="4"/>
      <c r="E861" s="4"/>
      <c r="F861" s="6"/>
      <c r="G861" s="4"/>
      <c r="H861" s="6"/>
      <c r="I861" s="6"/>
      <c r="J861" s="6"/>
      <c r="K861" s="6"/>
      <c r="L861" s="6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ht="12.0" customHeight="1">
      <c r="A862" s="4"/>
      <c r="B862" s="4"/>
      <c r="C862" s="4"/>
      <c r="D862" s="4"/>
      <c r="E862" s="4"/>
      <c r="F862" s="6"/>
      <c r="G862" s="4"/>
      <c r="H862" s="6"/>
      <c r="I862" s="6"/>
      <c r="J862" s="6"/>
      <c r="K862" s="6"/>
      <c r="L862" s="6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ht="12.0" customHeight="1">
      <c r="A863" s="4"/>
      <c r="B863" s="4"/>
      <c r="C863" s="4"/>
      <c r="D863" s="4"/>
      <c r="E863" s="4"/>
      <c r="F863" s="6"/>
      <c r="G863" s="4"/>
      <c r="H863" s="6"/>
      <c r="I863" s="6"/>
      <c r="J863" s="6"/>
      <c r="K863" s="6"/>
      <c r="L863" s="6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ht="12.0" customHeight="1">
      <c r="A864" s="4"/>
      <c r="B864" s="4"/>
      <c r="C864" s="4"/>
      <c r="D864" s="4"/>
      <c r="E864" s="4"/>
      <c r="F864" s="6"/>
      <c r="G864" s="4"/>
      <c r="H864" s="6"/>
      <c r="I864" s="6"/>
      <c r="J864" s="6"/>
      <c r="K864" s="6"/>
      <c r="L864" s="6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ht="12.0" customHeight="1">
      <c r="A865" s="4"/>
      <c r="B865" s="4"/>
      <c r="C865" s="4"/>
      <c r="D865" s="4"/>
      <c r="E865" s="4"/>
      <c r="F865" s="6"/>
      <c r="G865" s="4"/>
      <c r="H865" s="6"/>
      <c r="I865" s="6"/>
      <c r="J865" s="6"/>
      <c r="K865" s="6"/>
      <c r="L865" s="6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ht="12.0" customHeight="1">
      <c r="A866" s="4"/>
      <c r="B866" s="4"/>
      <c r="C866" s="4"/>
      <c r="D866" s="4"/>
      <c r="E866" s="4"/>
      <c r="F866" s="6"/>
      <c r="G866" s="4"/>
      <c r="H866" s="6"/>
      <c r="I866" s="6"/>
      <c r="J866" s="6"/>
      <c r="K866" s="6"/>
      <c r="L866" s="6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ht="12.0" customHeight="1">
      <c r="A867" s="4"/>
      <c r="B867" s="4"/>
      <c r="C867" s="4"/>
      <c r="D867" s="4"/>
      <c r="E867" s="4"/>
      <c r="F867" s="6"/>
      <c r="G867" s="4"/>
      <c r="H867" s="6"/>
      <c r="I867" s="6"/>
      <c r="J867" s="6"/>
      <c r="K867" s="6"/>
      <c r="L867" s="6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ht="12.0" customHeight="1">
      <c r="A868" s="4"/>
      <c r="B868" s="4"/>
      <c r="C868" s="4"/>
      <c r="D868" s="4"/>
      <c r="E868" s="4"/>
      <c r="F868" s="6"/>
      <c r="G868" s="4"/>
      <c r="H868" s="6"/>
      <c r="I868" s="6"/>
      <c r="J868" s="6"/>
      <c r="K868" s="6"/>
      <c r="L868" s="6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ht="12.0" customHeight="1">
      <c r="A869" s="4"/>
      <c r="B869" s="4"/>
      <c r="C869" s="4"/>
      <c r="D869" s="4"/>
      <c r="E869" s="4"/>
      <c r="F869" s="6"/>
      <c r="G869" s="4"/>
      <c r="H869" s="6"/>
      <c r="I869" s="6"/>
      <c r="J869" s="6"/>
      <c r="K869" s="6"/>
      <c r="L869" s="6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ht="12.0" customHeight="1">
      <c r="A870" s="4"/>
      <c r="B870" s="4"/>
      <c r="C870" s="4"/>
      <c r="D870" s="4"/>
      <c r="E870" s="4"/>
      <c r="F870" s="6"/>
      <c r="G870" s="4"/>
      <c r="H870" s="6"/>
      <c r="I870" s="6"/>
      <c r="J870" s="6"/>
      <c r="K870" s="6"/>
      <c r="L870" s="6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ht="12.0" customHeight="1">
      <c r="A871" s="4"/>
      <c r="B871" s="4"/>
      <c r="C871" s="4"/>
      <c r="D871" s="4"/>
      <c r="E871" s="4"/>
      <c r="F871" s="6"/>
      <c r="G871" s="4"/>
      <c r="H871" s="6"/>
      <c r="I871" s="6"/>
      <c r="J871" s="6"/>
      <c r="K871" s="6"/>
      <c r="L871" s="6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ht="12.0" customHeight="1">
      <c r="A872" s="4"/>
      <c r="B872" s="4"/>
      <c r="C872" s="4"/>
      <c r="D872" s="4"/>
      <c r="E872" s="4"/>
      <c r="F872" s="6"/>
      <c r="G872" s="4"/>
      <c r="H872" s="6"/>
      <c r="I872" s="6"/>
      <c r="J872" s="6"/>
      <c r="K872" s="6"/>
      <c r="L872" s="6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ht="12.0" customHeight="1">
      <c r="A873" s="4"/>
      <c r="B873" s="4"/>
      <c r="C873" s="4"/>
      <c r="D873" s="4"/>
      <c r="E873" s="4"/>
      <c r="F873" s="6"/>
      <c r="G873" s="4"/>
      <c r="H873" s="6"/>
      <c r="I873" s="6"/>
      <c r="J873" s="6"/>
      <c r="K873" s="6"/>
      <c r="L873" s="6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ht="12.0" customHeight="1">
      <c r="A874" s="4"/>
      <c r="B874" s="4"/>
      <c r="C874" s="4"/>
      <c r="D874" s="4"/>
      <c r="E874" s="4"/>
      <c r="F874" s="6"/>
      <c r="G874" s="4"/>
      <c r="H874" s="6"/>
      <c r="I874" s="6"/>
      <c r="J874" s="6"/>
      <c r="K874" s="6"/>
      <c r="L874" s="6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ht="12.0" customHeight="1">
      <c r="A875" s="4"/>
      <c r="B875" s="4"/>
      <c r="C875" s="4"/>
      <c r="D875" s="4"/>
      <c r="E875" s="4"/>
      <c r="F875" s="6"/>
      <c r="G875" s="4"/>
      <c r="H875" s="6"/>
      <c r="I875" s="6"/>
      <c r="J875" s="6"/>
      <c r="K875" s="6"/>
      <c r="L875" s="6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ht="12.0" customHeight="1">
      <c r="A876" s="4"/>
      <c r="B876" s="4"/>
      <c r="C876" s="4"/>
      <c r="D876" s="4"/>
      <c r="E876" s="4"/>
      <c r="F876" s="6"/>
      <c r="G876" s="4"/>
      <c r="H876" s="6"/>
      <c r="I876" s="6"/>
      <c r="J876" s="6"/>
      <c r="K876" s="6"/>
      <c r="L876" s="6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ht="12.0" customHeight="1">
      <c r="A877" s="4"/>
      <c r="B877" s="4"/>
      <c r="C877" s="4"/>
      <c r="D877" s="4"/>
      <c r="E877" s="4"/>
      <c r="F877" s="6"/>
      <c r="G877" s="4"/>
      <c r="H877" s="6"/>
      <c r="I877" s="6"/>
      <c r="J877" s="6"/>
      <c r="K877" s="6"/>
      <c r="L877" s="6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ht="12.0" customHeight="1">
      <c r="A878" s="4"/>
      <c r="B878" s="4"/>
      <c r="C878" s="4"/>
      <c r="D878" s="4"/>
      <c r="E878" s="4"/>
      <c r="F878" s="6"/>
      <c r="G878" s="4"/>
      <c r="H878" s="6"/>
      <c r="I878" s="6"/>
      <c r="J878" s="6"/>
      <c r="K878" s="6"/>
      <c r="L878" s="6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ht="12.0" customHeight="1">
      <c r="A879" s="4"/>
      <c r="B879" s="4"/>
      <c r="C879" s="4"/>
      <c r="D879" s="4"/>
      <c r="E879" s="4"/>
      <c r="F879" s="6"/>
      <c r="G879" s="4"/>
      <c r="H879" s="6"/>
      <c r="I879" s="6"/>
      <c r="J879" s="6"/>
      <c r="K879" s="6"/>
      <c r="L879" s="6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ht="12.0" customHeight="1">
      <c r="A880" s="4"/>
      <c r="B880" s="4"/>
      <c r="C880" s="4"/>
      <c r="D880" s="4"/>
      <c r="E880" s="4"/>
      <c r="F880" s="6"/>
      <c r="G880" s="4"/>
      <c r="H880" s="6"/>
      <c r="I880" s="6"/>
      <c r="J880" s="6"/>
      <c r="K880" s="6"/>
      <c r="L880" s="6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ht="12.0" customHeight="1">
      <c r="A881" s="4"/>
      <c r="B881" s="4"/>
      <c r="C881" s="4"/>
      <c r="D881" s="4"/>
      <c r="E881" s="4"/>
      <c r="F881" s="6"/>
      <c r="G881" s="4"/>
      <c r="H881" s="6"/>
      <c r="I881" s="6"/>
      <c r="J881" s="6"/>
      <c r="K881" s="6"/>
      <c r="L881" s="6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ht="12.0" customHeight="1">
      <c r="A882" s="4"/>
      <c r="B882" s="4"/>
      <c r="C882" s="4"/>
      <c r="D882" s="4"/>
      <c r="E882" s="4"/>
      <c r="F882" s="6"/>
      <c r="G882" s="4"/>
      <c r="H882" s="6"/>
      <c r="I882" s="6"/>
      <c r="J882" s="6"/>
      <c r="K882" s="6"/>
      <c r="L882" s="6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ht="12.0" customHeight="1">
      <c r="A883" s="4"/>
      <c r="B883" s="4"/>
      <c r="C883" s="4"/>
      <c r="D883" s="4"/>
      <c r="E883" s="4"/>
      <c r="F883" s="6"/>
      <c r="G883" s="4"/>
      <c r="H883" s="6"/>
      <c r="I883" s="6"/>
      <c r="J883" s="6"/>
      <c r="K883" s="6"/>
      <c r="L883" s="6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ht="12.0" customHeight="1">
      <c r="A884" s="4"/>
      <c r="B884" s="4"/>
      <c r="C884" s="4"/>
      <c r="D884" s="4"/>
      <c r="E884" s="4"/>
      <c r="F884" s="6"/>
      <c r="G884" s="4"/>
      <c r="H884" s="6"/>
      <c r="I884" s="6"/>
      <c r="J884" s="6"/>
      <c r="K884" s="6"/>
      <c r="L884" s="6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ht="12.0" customHeight="1">
      <c r="A885" s="4"/>
      <c r="B885" s="4"/>
      <c r="C885" s="4"/>
      <c r="D885" s="4"/>
      <c r="E885" s="4"/>
      <c r="F885" s="6"/>
      <c r="G885" s="4"/>
      <c r="H885" s="6"/>
      <c r="I885" s="6"/>
      <c r="J885" s="6"/>
      <c r="K885" s="6"/>
      <c r="L885" s="6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ht="12.0" customHeight="1">
      <c r="A886" s="4"/>
      <c r="B886" s="4"/>
      <c r="C886" s="4"/>
      <c r="D886" s="4"/>
      <c r="E886" s="4"/>
      <c r="F886" s="6"/>
      <c r="G886" s="4"/>
      <c r="H886" s="6"/>
      <c r="I886" s="6"/>
      <c r="J886" s="6"/>
      <c r="K886" s="6"/>
      <c r="L886" s="6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ht="12.0" customHeight="1">
      <c r="A887" s="4"/>
      <c r="B887" s="4"/>
      <c r="C887" s="4"/>
      <c r="D887" s="4"/>
      <c r="E887" s="4"/>
      <c r="F887" s="6"/>
      <c r="G887" s="4"/>
      <c r="H887" s="6"/>
      <c r="I887" s="6"/>
      <c r="J887" s="6"/>
      <c r="K887" s="6"/>
      <c r="L887" s="6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ht="12.0" customHeight="1">
      <c r="A888" s="4"/>
      <c r="B888" s="4"/>
      <c r="C888" s="4"/>
      <c r="D888" s="4"/>
      <c r="E888" s="4"/>
      <c r="F888" s="6"/>
      <c r="G888" s="4"/>
      <c r="H888" s="6"/>
      <c r="I888" s="6"/>
      <c r="J888" s="6"/>
      <c r="K888" s="6"/>
      <c r="L888" s="6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ht="12.0" customHeight="1">
      <c r="A889" s="4"/>
      <c r="B889" s="4"/>
      <c r="C889" s="4"/>
      <c r="D889" s="4"/>
      <c r="E889" s="4"/>
      <c r="F889" s="6"/>
      <c r="G889" s="4"/>
      <c r="H889" s="6"/>
      <c r="I889" s="6"/>
      <c r="J889" s="6"/>
      <c r="K889" s="6"/>
      <c r="L889" s="6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ht="12.0" customHeight="1">
      <c r="A890" s="4"/>
      <c r="B890" s="4"/>
      <c r="C890" s="4"/>
      <c r="D890" s="4"/>
      <c r="E890" s="4"/>
      <c r="F890" s="6"/>
      <c r="G890" s="4"/>
      <c r="H890" s="6"/>
      <c r="I890" s="6"/>
      <c r="J890" s="6"/>
      <c r="K890" s="6"/>
      <c r="L890" s="6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ht="12.0" customHeight="1">
      <c r="A891" s="4"/>
      <c r="B891" s="4"/>
      <c r="C891" s="4"/>
      <c r="D891" s="4"/>
      <c r="E891" s="4"/>
      <c r="F891" s="6"/>
      <c r="G891" s="4"/>
      <c r="H891" s="6"/>
      <c r="I891" s="6"/>
      <c r="J891" s="6"/>
      <c r="K891" s="6"/>
      <c r="L891" s="6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ht="12.0" customHeight="1">
      <c r="A892" s="4"/>
      <c r="B892" s="4"/>
      <c r="C892" s="4"/>
      <c r="D892" s="4"/>
      <c r="E892" s="4"/>
      <c r="F892" s="6"/>
      <c r="G892" s="4"/>
      <c r="H892" s="6"/>
      <c r="I892" s="6"/>
      <c r="J892" s="6"/>
      <c r="K892" s="6"/>
      <c r="L892" s="6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ht="12.0" customHeight="1">
      <c r="A893" s="4"/>
      <c r="B893" s="4"/>
      <c r="C893" s="4"/>
      <c r="D893" s="4"/>
      <c r="E893" s="4"/>
      <c r="F893" s="6"/>
      <c r="G893" s="4"/>
      <c r="H893" s="6"/>
      <c r="I893" s="6"/>
      <c r="J893" s="6"/>
      <c r="K893" s="6"/>
      <c r="L893" s="6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ht="12.0" customHeight="1">
      <c r="A894" s="4"/>
      <c r="B894" s="4"/>
      <c r="C894" s="4"/>
      <c r="D894" s="4"/>
      <c r="E894" s="4"/>
      <c r="F894" s="6"/>
      <c r="G894" s="4"/>
      <c r="H894" s="6"/>
      <c r="I894" s="6"/>
      <c r="J894" s="6"/>
      <c r="K894" s="6"/>
      <c r="L894" s="6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ht="12.0" customHeight="1">
      <c r="A895" s="4"/>
      <c r="B895" s="4"/>
      <c r="C895" s="4"/>
      <c r="D895" s="4"/>
      <c r="E895" s="4"/>
      <c r="F895" s="6"/>
      <c r="G895" s="4"/>
      <c r="H895" s="6"/>
      <c r="I895" s="6"/>
      <c r="J895" s="6"/>
      <c r="K895" s="6"/>
      <c r="L895" s="6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ht="12.0" customHeight="1">
      <c r="A896" s="4"/>
      <c r="B896" s="4"/>
      <c r="C896" s="4"/>
      <c r="D896" s="4"/>
      <c r="E896" s="4"/>
      <c r="F896" s="6"/>
      <c r="G896" s="4"/>
      <c r="H896" s="6"/>
      <c r="I896" s="6"/>
      <c r="J896" s="6"/>
      <c r="K896" s="6"/>
      <c r="L896" s="6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ht="12.0" customHeight="1">
      <c r="A897" s="4"/>
      <c r="B897" s="4"/>
      <c r="C897" s="4"/>
      <c r="D897" s="4"/>
      <c r="E897" s="4"/>
      <c r="F897" s="6"/>
      <c r="G897" s="4"/>
      <c r="H897" s="6"/>
      <c r="I897" s="6"/>
      <c r="J897" s="6"/>
      <c r="K897" s="6"/>
      <c r="L897" s="6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ht="12.0" customHeight="1">
      <c r="A898" s="4"/>
      <c r="B898" s="4"/>
      <c r="C898" s="4"/>
      <c r="D898" s="4"/>
      <c r="E898" s="4"/>
      <c r="F898" s="6"/>
      <c r="G898" s="4"/>
      <c r="H898" s="6"/>
      <c r="I898" s="6"/>
      <c r="J898" s="6"/>
      <c r="K898" s="6"/>
      <c r="L898" s="6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ht="12.0" customHeight="1">
      <c r="A899" s="4"/>
      <c r="B899" s="4"/>
      <c r="C899" s="4"/>
      <c r="D899" s="4"/>
      <c r="E899" s="4"/>
      <c r="F899" s="6"/>
      <c r="G899" s="4"/>
      <c r="H899" s="6"/>
      <c r="I899" s="6"/>
      <c r="J899" s="6"/>
      <c r="K899" s="6"/>
      <c r="L899" s="6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ht="12.0" customHeight="1">
      <c r="A900" s="4"/>
      <c r="B900" s="4"/>
      <c r="C900" s="4"/>
      <c r="D900" s="4"/>
      <c r="E900" s="4"/>
      <c r="F900" s="6"/>
      <c r="G900" s="4"/>
      <c r="H900" s="6"/>
      <c r="I900" s="6"/>
      <c r="J900" s="6"/>
      <c r="K900" s="6"/>
      <c r="L900" s="6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ht="12.0" customHeight="1">
      <c r="A901" s="4"/>
      <c r="B901" s="4"/>
      <c r="C901" s="4"/>
      <c r="D901" s="4"/>
      <c r="E901" s="4"/>
      <c r="F901" s="6"/>
      <c r="G901" s="4"/>
      <c r="H901" s="6"/>
      <c r="I901" s="6"/>
      <c r="J901" s="6"/>
      <c r="K901" s="6"/>
      <c r="L901" s="6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ht="12.0" customHeight="1">
      <c r="A902" s="4"/>
      <c r="B902" s="4"/>
      <c r="C902" s="4"/>
      <c r="D902" s="4"/>
      <c r="E902" s="4"/>
      <c r="F902" s="6"/>
      <c r="G902" s="4"/>
      <c r="H902" s="6"/>
      <c r="I902" s="6"/>
      <c r="J902" s="6"/>
      <c r="K902" s="6"/>
      <c r="L902" s="6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ht="12.0" customHeight="1">
      <c r="A903" s="4"/>
      <c r="B903" s="4"/>
      <c r="C903" s="4"/>
      <c r="D903" s="4"/>
      <c r="E903" s="4"/>
      <c r="F903" s="6"/>
      <c r="G903" s="4"/>
      <c r="H903" s="6"/>
      <c r="I903" s="6"/>
      <c r="J903" s="6"/>
      <c r="K903" s="6"/>
      <c r="L903" s="6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ht="12.0" customHeight="1">
      <c r="A904" s="4"/>
      <c r="B904" s="4"/>
      <c r="C904" s="4"/>
      <c r="D904" s="4"/>
      <c r="E904" s="4"/>
      <c r="F904" s="6"/>
      <c r="G904" s="4"/>
      <c r="H904" s="6"/>
      <c r="I904" s="6"/>
      <c r="J904" s="6"/>
      <c r="K904" s="6"/>
      <c r="L904" s="6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ht="12.0" customHeight="1">
      <c r="A905" s="4"/>
      <c r="B905" s="4"/>
      <c r="C905" s="4"/>
      <c r="D905" s="4"/>
      <c r="E905" s="4"/>
      <c r="F905" s="6"/>
      <c r="G905" s="4"/>
      <c r="H905" s="6"/>
      <c r="I905" s="6"/>
      <c r="J905" s="6"/>
      <c r="K905" s="6"/>
      <c r="L905" s="6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ht="12.0" customHeight="1">
      <c r="A906" s="4"/>
      <c r="B906" s="4"/>
      <c r="C906" s="4"/>
      <c r="D906" s="4"/>
      <c r="E906" s="4"/>
      <c r="F906" s="6"/>
      <c r="G906" s="4"/>
      <c r="H906" s="6"/>
      <c r="I906" s="6"/>
      <c r="J906" s="6"/>
      <c r="K906" s="6"/>
      <c r="L906" s="6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ht="12.0" customHeight="1">
      <c r="A907" s="4"/>
      <c r="B907" s="4"/>
      <c r="C907" s="4"/>
      <c r="D907" s="4"/>
      <c r="E907" s="4"/>
      <c r="F907" s="6"/>
      <c r="G907" s="4"/>
      <c r="H907" s="6"/>
      <c r="I907" s="6"/>
      <c r="J907" s="6"/>
      <c r="K907" s="6"/>
      <c r="L907" s="6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ht="12.0" customHeight="1">
      <c r="A908" s="4"/>
      <c r="B908" s="4"/>
      <c r="C908" s="4"/>
      <c r="D908" s="4"/>
      <c r="E908" s="4"/>
      <c r="F908" s="6"/>
      <c r="G908" s="4"/>
      <c r="H908" s="6"/>
      <c r="I908" s="6"/>
      <c r="J908" s="6"/>
      <c r="K908" s="6"/>
      <c r="L908" s="6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ht="12.0" customHeight="1">
      <c r="A909" s="4"/>
      <c r="B909" s="4"/>
      <c r="C909" s="4"/>
      <c r="D909" s="4"/>
      <c r="E909" s="4"/>
      <c r="F909" s="6"/>
      <c r="G909" s="4"/>
      <c r="H909" s="6"/>
      <c r="I909" s="6"/>
      <c r="J909" s="6"/>
      <c r="K909" s="6"/>
      <c r="L909" s="6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ht="12.0" customHeight="1">
      <c r="A910" s="4"/>
      <c r="B910" s="4"/>
      <c r="C910" s="4"/>
      <c r="D910" s="4"/>
      <c r="E910" s="4"/>
      <c r="F910" s="6"/>
      <c r="G910" s="4"/>
      <c r="H910" s="6"/>
      <c r="I910" s="6"/>
      <c r="J910" s="6"/>
      <c r="K910" s="6"/>
      <c r="L910" s="6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ht="12.0" customHeight="1">
      <c r="A911" s="4"/>
      <c r="B911" s="4"/>
      <c r="C911" s="4"/>
      <c r="D911" s="4"/>
      <c r="E911" s="4"/>
      <c r="F911" s="6"/>
      <c r="G911" s="4"/>
      <c r="H911" s="6"/>
      <c r="I911" s="6"/>
      <c r="J911" s="6"/>
      <c r="K911" s="6"/>
      <c r="L911" s="6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ht="12.0" customHeight="1">
      <c r="A912" s="4"/>
      <c r="B912" s="4"/>
      <c r="C912" s="4"/>
      <c r="D912" s="4"/>
      <c r="E912" s="4"/>
      <c r="F912" s="6"/>
      <c r="G912" s="4"/>
      <c r="H912" s="6"/>
      <c r="I912" s="6"/>
      <c r="J912" s="6"/>
      <c r="K912" s="6"/>
      <c r="L912" s="6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ht="12.0" customHeight="1">
      <c r="A913" s="4"/>
      <c r="B913" s="4"/>
      <c r="C913" s="4"/>
      <c r="D913" s="4"/>
      <c r="E913" s="4"/>
      <c r="F913" s="6"/>
      <c r="G913" s="4"/>
      <c r="H913" s="6"/>
      <c r="I913" s="6"/>
      <c r="J913" s="6"/>
      <c r="K913" s="6"/>
      <c r="L913" s="6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ht="12.0" customHeight="1">
      <c r="A914" s="4"/>
      <c r="B914" s="4"/>
      <c r="C914" s="4"/>
      <c r="D914" s="4"/>
      <c r="E914" s="4"/>
      <c r="F914" s="6"/>
      <c r="G914" s="4"/>
      <c r="H914" s="6"/>
      <c r="I914" s="6"/>
      <c r="J914" s="6"/>
      <c r="K914" s="6"/>
      <c r="L914" s="6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ht="12.0" customHeight="1">
      <c r="A915" s="4"/>
      <c r="B915" s="4"/>
      <c r="C915" s="4"/>
      <c r="D915" s="4"/>
      <c r="E915" s="4"/>
      <c r="F915" s="6"/>
      <c r="G915" s="4"/>
      <c r="H915" s="6"/>
      <c r="I915" s="6"/>
      <c r="J915" s="6"/>
      <c r="K915" s="6"/>
      <c r="L915" s="6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ht="12.0" customHeight="1">
      <c r="A916" s="4"/>
      <c r="B916" s="4"/>
      <c r="C916" s="4"/>
      <c r="D916" s="4"/>
      <c r="E916" s="4"/>
      <c r="F916" s="6"/>
      <c r="G916" s="4"/>
      <c r="H916" s="6"/>
      <c r="I916" s="6"/>
      <c r="J916" s="6"/>
      <c r="K916" s="6"/>
      <c r="L916" s="6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ht="12.0" customHeight="1">
      <c r="A917" s="4"/>
      <c r="B917" s="4"/>
      <c r="C917" s="4"/>
      <c r="D917" s="4"/>
      <c r="E917" s="4"/>
      <c r="F917" s="6"/>
      <c r="G917" s="4"/>
      <c r="H917" s="6"/>
      <c r="I917" s="6"/>
      <c r="J917" s="6"/>
      <c r="K917" s="6"/>
      <c r="L917" s="6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ht="12.0" customHeight="1">
      <c r="A918" s="4"/>
      <c r="B918" s="4"/>
      <c r="C918" s="4"/>
      <c r="D918" s="4"/>
      <c r="E918" s="4"/>
      <c r="F918" s="6"/>
      <c r="G918" s="4"/>
      <c r="H918" s="6"/>
      <c r="I918" s="6"/>
      <c r="J918" s="6"/>
      <c r="K918" s="6"/>
      <c r="L918" s="6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ht="12.0" customHeight="1">
      <c r="A919" s="4"/>
      <c r="B919" s="4"/>
      <c r="C919" s="4"/>
      <c r="D919" s="4"/>
      <c r="E919" s="4"/>
      <c r="F919" s="6"/>
      <c r="G919" s="4"/>
      <c r="H919" s="6"/>
      <c r="I919" s="6"/>
      <c r="J919" s="6"/>
      <c r="K919" s="6"/>
      <c r="L919" s="6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ht="12.0" customHeight="1">
      <c r="A920" s="4"/>
      <c r="B920" s="4"/>
      <c r="C920" s="4"/>
      <c r="D920" s="4"/>
      <c r="E920" s="4"/>
      <c r="F920" s="6"/>
      <c r="G920" s="4"/>
      <c r="H920" s="6"/>
      <c r="I920" s="6"/>
      <c r="J920" s="6"/>
      <c r="K920" s="6"/>
      <c r="L920" s="6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ht="12.0" customHeight="1">
      <c r="A921" s="4"/>
      <c r="B921" s="4"/>
      <c r="C921" s="4"/>
      <c r="D921" s="4"/>
      <c r="E921" s="4"/>
      <c r="F921" s="6"/>
      <c r="G921" s="4"/>
      <c r="H921" s="6"/>
      <c r="I921" s="6"/>
      <c r="J921" s="6"/>
      <c r="K921" s="6"/>
      <c r="L921" s="6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ht="12.0" customHeight="1">
      <c r="A922" s="4"/>
      <c r="B922" s="4"/>
      <c r="C922" s="4"/>
      <c r="D922" s="4"/>
      <c r="E922" s="4"/>
      <c r="F922" s="6"/>
      <c r="G922" s="4"/>
      <c r="H922" s="6"/>
      <c r="I922" s="6"/>
      <c r="J922" s="6"/>
      <c r="K922" s="6"/>
      <c r="L922" s="6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ht="12.0" customHeight="1">
      <c r="A923" s="4"/>
      <c r="B923" s="4"/>
      <c r="C923" s="4"/>
      <c r="D923" s="4"/>
      <c r="E923" s="4"/>
      <c r="F923" s="6"/>
      <c r="G923" s="4"/>
      <c r="H923" s="6"/>
      <c r="I923" s="6"/>
      <c r="J923" s="6"/>
      <c r="K923" s="6"/>
      <c r="L923" s="6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ht="12.0" customHeight="1">
      <c r="A924" s="4"/>
      <c r="B924" s="4"/>
      <c r="C924" s="4"/>
      <c r="D924" s="4"/>
      <c r="E924" s="4"/>
      <c r="F924" s="6"/>
      <c r="G924" s="4"/>
      <c r="H924" s="6"/>
      <c r="I924" s="6"/>
      <c r="J924" s="6"/>
      <c r="K924" s="6"/>
      <c r="L924" s="6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ht="12.0" customHeight="1">
      <c r="A925" s="4"/>
      <c r="B925" s="4"/>
      <c r="C925" s="4"/>
      <c r="D925" s="4"/>
      <c r="E925" s="4"/>
      <c r="F925" s="6"/>
      <c r="G925" s="4"/>
      <c r="H925" s="6"/>
      <c r="I925" s="6"/>
      <c r="J925" s="6"/>
      <c r="K925" s="6"/>
      <c r="L925" s="6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ht="12.0" customHeight="1">
      <c r="A926" s="4"/>
      <c r="B926" s="4"/>
      <c r="C926" s="4"/>
      <c r="D926" s="4"/>
      <c r="E926" s="4"/>
      <c r="F926" s="6"/>
      <c r="G926" s="4"/>
      <c r="H926" s="6"/>
      <c r="I926" s="6"/>
      <c r="J926" s="6"/>
      <c r="K926" s="6"/>
      <c r="L926" s="6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ht="12.0" customHeight="1">
      <c r="A927" s="4"/>
      <c r="B927" s="4"/>
      <c r="C927" s="4"/>
      <c r="D927" s="4"/>
      <c r="E927" s="4"/>
      <c r="F927" s="6"/>
      <c r="G927" s="4"/>
      <c r="H927" s="6"/>
      <c r="I927" s="6"/>
      <c r="J927" s="6"/>
      <c r="K927" s="6"/>
      <c r="L927" s="6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ht="12.0" customHeight="1">
      <c r="A928" s="4"/>
      <c r="B928" s="4"/>
      <c r="C928" s="4"/>
      <c r="D928" s="4"/>
      <c r="E928" s="4"/>
      <c r="F928" s="6"/>
      <c r="G928" s="4"/>
      <c r="H928" s="6"/>
      <c r="I928" s="6"/>
      <c r="J928" s="6"/>
      <c r="K928" s="6"/>
      <c r="L928" s="6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ht="12.0" customHeight="1">
      <c r="A929" s="4"/>
      <c r="B929" s="4"/>
      <c r="C929" s="4"/>
      <c r="D929" s="4"/>
      <c r="E929" s="4"/>
      <c r="F929" s="6"/>
      <c r="G929" s="4"/>
      <c r="H929" s="6"/>
      <c r="I929" s="6"/>
      <c r="J929" s="6"/>
      <c r="K929" s="6"/>
      <c r="L929" s="6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ht="12.0" customHeight="1">
      <c r="A930" s="4"/>
      <c r="B930" s="4"/>
      <c r="C930" s="4"/>
      <c r="D930" s="4"/>
      <c r="E930" s="4"/>
      <c r="F930" s="6"/>
      <c r="G930" s="4"/>
      <c r="H930" s="6"/>
      <c r="I930" s="6"/>
      <c r="J930" s="6"/>
      <c r="K930" s="6"/>
      <c r="L930" s="6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ht="12.0" customHeight="1">
      <c r="A931" s="4"/>
      <c r="B931" s="4"/>
      <c r="C931" s="4"/>
      <c r="D931" s="4"/>
      <c r="E931" s="4"/>
      <c r="F931" s="6"/>
      <c r="G931" s="4"/>
      <c r="H931" s="6"/>
      <c r="I931" s="6"/>
      <c r="J931" s="6"/>
      <c r="K931" s="6"/>
      <c r="L931" s="6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ht="12.0" customHeight="1">
      <c r="A932" s="4"/>
      <c r="B932" s="4"/>
      <c r="C932" s="4"/>
      <c r="D932" s="4"/>
      <c r="E932" s="4"/>
      <c r="F932" s="6"/>
      <c r="G932" s="4"/>
      <c r="H932" s="6"/>
      <c r="I932" s="6"/>
      <c r="J932" s="6"/>
      <c r="K932" s="6"/>
      <c r="L932" s="6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ht="12.0" customHeight="1">
      <c r="A933" s="4"/>
      <c r="B933" s="4"/>
      <c r="C933" s="4"/>
      <c r="D933" s="4"/>
      <c r="E933" s="4"/>
      <c r="F933" s="6"/>
      <c r="G933" s="4"/>
      <c r="H933" s="6"/>
      <c r="I933" s="6"/>
      <c r="J933" s="6"/>
      <c r="K933" s="6"/>
      <c r="L933" s="6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ht="12.0" customHeight="1">
      <c r="A934" s="4"/>
      <c r="B934" s="4"/>
      <c r="C934" s="4"/>
      <c r="D934" s="4"/>
      <c r="E934" s="4"/>
      <c r="F934" s="6"/>
      <c r="G934" s="4"/>
      <c r="H934" s="6"/>
      <c r="I934" s="6"/>
      <c r="J934" s="6"/>
      <c r="K934" s="6"/>
      <c r="L934" s="6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ht="12.0" customHeight="1">
      <c r="A935" s="4"/>
      <c r="B935" s="4"/>
      <c r="C935" s="4"/>
      <c r="D935" s="4"/>
      <c r="E935" s="4"/>
      <c r="F935" s="6"/>
      <c r="G935" s="4"/>
      <c r="H935" s="6"/>
      <c r="I935" s="6"/>
      <c r="J935" s="6"/>
      <c r="K935" s="6"/>
      <c r="L935" s="6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ht="12.0" customHeight="1">
      <c r="A936" s="4"/>
      <c r="B936" s="4"/>
      <c r="C936" s="4"/>
      <c r="D936" s="4"/>
      <c r="E936" s="4"/>
      <c r="F936" s="6"/>
      <c r="G936" s="4"/>
      <c r="H936" s="6"/>
      <c r="I936" s="6"/>
      <c r="J936" s="6"/>
      <c r="K936" s="6"/>
      <c r="L936" s="6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ht="12.0" customHeight="1">
      <c r="A937" s="4"/>
      <c r="B937" s="4"/>
      <c r="C937" s="4"/>
      <c r="D937" s="4"/>
      <c r="E937" s="4"/>
      <c r="F937" s="6"/>
      <c r="G937" s="4"/>
      <c r="H937" s="6"/>
      <c r="I937" s="6"/>
      <c r="J937" s="6"/>
      <c r="K937" s="6"/>
      <c r="L937" s="6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ht="12.0" customHeight="1">
      <c r="A938" s="4"/>
      <c r="B938" s="4"/>
      <c r="C938" s="4"/>
      <c r="D938" s="4"/>
      <c r="E938" s="4"/>
      <c r="F938" s="6"/>
      <c r="G938" s="4"/>
      <c r="H938" s="6"/>
      <c r="I938" s="6"/>
      <c r="J938" s="6"/>
      <c r="K938" s="6"/>
      <c r="L938" s="6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ht="12.0" customHeight="1">
      <c r="A939" s="4"/>
      <c r="B939" s="4"/>
      <c r="C939" s="4"/>
      <c r="D939" s="4"/>
      <c r="E939" s="4"/>
      <c r="F939" s="6"/>
      <c r="G939" s="4"/>
      <c r="H939" s="6"/>
      <c r="I939" s="6"/>
      <c r="J939" s="6"/>
      <c r="K939" s="6"/>
      <c r="L939" s="6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ht="12.0" customHeight="1">
      <c r="A940" s="4"/>
      <c r="B940" s="4"/>
      <c r="C940" s="4"/>
      <c r="D940" s="4"/>
      <c r="E940" s="4"/>
      <c r="F940" s="6"/>
      <c r="G940" s="4"/>
      <c r="H940" s="6"/>
      <c r="I940" s="6"/>
      <c r="J940" s="6"/>
      <c r="K940" s="6"/>
      <c r="L940" s="6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ht="12.0" customHeight="1">
      <c r="A941" s="4"/>
      <c r="B941" s="4"/>
      <c r="C941" s="4"/>
      <c r="D941" s="4"/>
      <c r="E941" s="4"/>
      <c r="F941" s="6"/>
      <c r="G941" s="4"/>
      <c r="H941" s="6"/>
      <c r="I941" s="6"/>
      <c r="J941" s="6"/>
      <c r="K941" s="6"/>
      <c r="L941" s="6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ht="12.0" customHeight="1">
      <c r="A942" s="4"/>
      <c r="B942" s="4"/>
      <c r="C942" s="4"/>
      <c r="D942" s="4"/>
      <c r="E942" s="4"/>
      <c r="F942" s="6"/>
      <c r="G942" s="4"/>
      <c r="H942" s="6"/>
      <c r="I942" s="6"/>
      <c r="J942" s="6"/>
      <c r="K942" s="6"/>
      <c r="L942" s="6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ht="12.0" customHeight="1">
      <c r="A943" s="4"/>
      <c r="B943" s="4"/>
      <c r="C943" s="4"/>
      <c r="D943" s="4"/>
      <c r="E943" s="4"/>
      <c r="F943" s="6"/>
      <c r="G943" s="4"/>
      <c r="H943" s="6"/>
      <c r="I943" s="6"/>
      <c r="J943" s="6"/>
      <c r="K943" s="6"/>
      <c r="L943" s="6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ht="12.0" customHeight="1">
      <c r="A944" s="4"/>
      <c r="B944" s="4"/>
      <c r="C944" s="4"/>
      <c r="D944" s="4"/>
      <c r="E944" s="4"/>
      <c r="F944" s="6"/>
      <c r="G944" s="4"/>
      <c r="H944" s="6"/>
      <c r="I944" s="6"/>
      <c r="J944" s="6"/>
      <c r="K944" s="6"/>
      <c r="L944" s="6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ht="12.0" customHeight="1">
      <c r="A945" s="4"/>
      <c r="B945" s="4"/>
      <c r="C945" s="4"/>
      <c r="D945" s="4"/>
      <c r="E945" s="4"/>
      <c r="F945" s="6"/>
      <c r="G945" s="4"/>
      <c r="H945" s="6"/>
      <c r="I945" s="6"/>
      <c r="J945" s="6"/>
      <c r="K945" s="6"/>
      <c r="L945" s="6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ht="12.0" customHeight="1">
      <c r="A946" s="4"/>
      <c r="B946" s="4"/>
      <c r="C946" s="4"/>
      <c r="D946" s="4"/>
      <c r="E946" s="4"/>
      <c r="F946" s="6"/>
      <c r="G946" s="4"/>
      <c r="H946" s="6"/>
      <c r="I946" s="6"/>
      <c r="J946" s="6"/>
      <c r="K946" s="6"/>
      <c r="L946" s="6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ht="12.0" customHeight="1">
      <c r="A947" s="4"/>
      <c r="B947" s="4"/>
      <c r="C947" s="4"/>
      <c r="D947" s="4"/>
      <c r="E947" s="4"/>
      <c r="F947" s="6"/>
      <c r="G947" s="4"/>
      <c r="H947" s="6"/>
      <c r="I947" s="6"/>
      <c r="J947" s="6"/>
      <c r="K947" s="6"/>
      <c r="L947" s="6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ht="12.0" customHeight="1">
      <c r="A948" s="4"/>
      <c r="B948" s="4"/>
      <c r="C948" s="4"/>
      <c r="D948" s="4"/>
      <c r="E948" s="4"/>
      <c r="F948" s="6"/>
      <c r="G948" s="4"/>
      <c r="H948" s="6"/>
      <c r="I948" s="6"/>
      <c r="J948" s="6"/>
      <c r="K948" s="6"/>
      <c r="L948" s="6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ht="12.0" customHeight="1">
      <c r="A949" s="4"/>
      <c r="B949" s="4"/>
      <c r="C949" s="4"/>
      <c r="D949" s="4"/>
      <c r="E949" s="4"/>
      <c r="F949" s="6"/>
      <c r="G949" s="4"/>
      <c r="H949" s="6"/>
      <c r="I949" s="6"/>
      <c r="J949" s="6"/>
      <c r="K949" s="6"/>
      <c r="L949" s="6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ht="12.0" customHeight="1">
      <c r="A950" s="4"/>
      <c r="B950" s="4"/>
      <c r="C950" s="4"/>
      <c r="D950" s="4"/>
      <c r="E950" s="4"/>
      <c r="F950" s="6"/>
      <c r="G950" s="4"/>
      <c r="H950" s="6"/>
      <c r="I950" s="6"/>
      <c r="J950" s="6"/>
      <c r="K950" s="6"/>
      <c r="L950" s="6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ht="12.0" customHeight="1">
      <c r="A951" s="4"/>
      <c r="B951" s="4"/>
      <c r="C951" s="4"/>
      <c r="D951" s="4"/>
      <c r="E951" s="4"/>
      <c r="F951" s="6"/>
      <c r="G951" s="4"/>
      <c r="H951" s="6"/>
      <c r="I951" s="6"/>
      <c r="J951" s="6"/>
      <c r="K951" s="6"/>
      <c r="L951" s="6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ht="12.0" customHeight="1">
      <c r="A952" s="4"/>
      <c r="B952" s="4"/>
      <c r="C952" s="4"/>
      <c r="D952" s="4"/>
      <c r="E952" s="4"/>
      <c r="F952" s="6"/>
      <c r="G952" s="4"/>
      <c r="H952" s="6"/>
      <c r="I952" s="6"/>
      <c r="J952" s="6"/>
      <c r="K952" s="6"/>
      <c r="L952" s="6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ht="12.0" customHeight="1">
      <c r="A953" s="4"/>
      <c r="B953" s="4"/>
      <c r="C953" s="4"/>
      <c r="D953" s="4"/>
      <c r="E953" s="4"/>
      <c r="F953" s="6"/>
      <c r="G953" s="4"/>
      <c r="H953" s="6"/>
      <c r="I953" s="6"/>
      <c r="J953" s="6"/>
      <c r="K953" s="6"/>
      <c r="L953" s="6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ht="12.0" customHeight="1">
      <c r="A954" s="4"/>
      <c r="B954" s="4"/>
      <c r="C954" s="4"/>
      <c r="D954" s="4"/>
      <c r="E954" s="4"/>
      <c r="F954" s="6"/>
      <c r="G954" s="4"/>
      <c r="H954" s="6"/>
      <c r="I954" s="6"/>
      <c r="J954" s="6"/>
      <c r="K954" s="6"/>
      <c r="L954" s="6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ht="12.0" customHeight="1">
      <c r="A955" s="4"/>
      <c r="B955" s="4"/>
      <c r="C955" s="4"/>
      <c r="D955" s="4"/>
      <c r="E955" s="4"/>
      <c r="F955" s="6"/>
      <c r="G955" s="4"/>
      <c r="H955" s="6"/>
      <c r="I955" s="6"/>
      <c r="J955" s="6"/>
      <c r="K955" s="6"/>
      <c r="L955" s="6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ht="12.0" customHeight="1">
      <c r="A956" s="4"/>
      <c r="B956" s="4"/>
      <c r="C956" s="4"/>
      <c r="D956" s="4"/>
      <c r="E956" s="4"/>
      <c r="F956" s="6"/>
      <c r="G956" s="4"/>
      <c r="H956" s="6"/>
      <c r="I956" s="6"/>
      <c r="J956" s="6"/>
      <c r="K956" s="6"/>
      <c r="L956" s="6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ht="12.0" customHeight="1">
      <c r="A957" s="4"/>
      <c r="B957" s="4"/>
      <c r="C957" s="4"/>
      <c r="D957" s="4"/>
      <c r="E957" s="4"/>
      <c r="F957" s="6"/>
      <c r="G957" s="4"/>
      <c r="H957" s="6"/>
      <c r="I957" s="6"/>
      <c r="J957" s="6"/>
      <c r="K957" s="6"/>
      <c r="L957" s="6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ht="12.0" customHeight="1">
      <c r="A958" s="4"/>
      <c r="B958" s="4"/>
      <c r="C958" s="4"/>
      <c r="D958" s="4"/>
      <c r="E958" s="4"/>
      <c r="F958" s="6"/>
      <c r="G958" s="4"/>
      <c r="H958" s="6"/>
      <c r="I958" s="6"/>
      <c r="J958" s="6"/>
      <c r="K958" s="6"/>
      <c r="L958" s="6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ht="12.0" customHeight="1">
      <c r="A959" s="4"/>
      <c r="B959" s="4"/>
      <c r="C959" s="4"/>
      <c r="D959" s="4"/>
      <c r="E959" s="4"/>
      <c r="F959" s="6"/>
      <c r="G959" s="4"/>
      <c r="H959" s="6"/>
      <c r="I959" s="6"/>
      <c r="J959" s="6"/>
      <c r="K959" s="6"/>
      <c r="L959" s="6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ht="12.0" customHeight="1">
      <c r="A960" s="4"/>
      <c r="B960" s="4"/>
      <c r="C960" s="4"/>
      <c r="D960" s="4"/>
      <c r="E960" s="4"/>
      <c r="F960" s="6"/>
      <c r="G960" s="4"/>
      <c r="H960" s="6"/>
      <c r="I960" s="6"/>
      <c r="J960" s="6"/>
      <c r="K960" s="6"/>
      <c r="L960" s="6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ht="12.0" customHeight="1">
      <c r="A961" s="4"/>
      <c r="B961" s="4"/>
      <c r="C961" s="4"/>
      <c r="D961" s="4"/>
      <c r="E961" s="4"/>
      <c r="F961" s="6"/>
      <c r="G961" s="4"/>
      <c r="H961" s="6"/>
      <c r="I961" s="6"/>
      <c r="J961" s="6"/>
      <c r="K961" s="6"/>
      <c r="L961" s="6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ht="12.0" customHeight="1">
      <c r="A962" s="4"/>
      <c r="B962" s="4"/>
      <c r="C962" s="4"/>
      <c r="D962" s="4"/>
      <c r="E962" s="4"/>
      <c r="F962" s="6"/>
      <c r="G962" s="4"/>
      <c r="H962" s="6"/>
      <c r="I962" s="6"/>
      <c r="J962" s="6"/>
      <c r="K962" s="6"/>
      <c r="L962" s="6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ht="12.0" customHeight="1">
      <c r="A963" s="4"/>
      <c r="B963" s="4"/>
      <c r="C963" s="4"/>
      <c r="D963" s="4"/>
      <c r="E963" s="4"/>
      <c r="F963" s="6"/>
      <c r="G963" s="4"/>
      <c r="H963" s="6"/>
      <c r="I963" s="6"/>
      <c r="J963" s="6"/>
      <c r="K963" s="6"/>
      <c r="L963" s="6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ht="12.0" customHeight="1">
      <c r="A964" s="4"/>
      <c r="B964" s="4"/>
      <c r="C964" s="4"/>
      <c r="D964" s="4"/>
      <c r="E964" s="4"/>
      <c r="F964" s="6"/>
      <c r="G964" s="4"/>
      <c r="H964" s="6"/>
      <c r="I964" s="6"/>
      <c r="J964" s="6"/>
      <c r="K964" s="6"/>
      <c r="L964" s="6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ht="12.0" customHeight="1">
      <c r="A965" s="4"/>
      <c r="B965" s="4"/>
      <c r="C965" s="4"/>
      <c r="D965" s="4"/>
      <c r="E965" s="4"/>
      <c r="F965" s="6"/>
      <c r="G965" s="4"/>
      <c r="H965" s="6"/>
      <c r="I965" s="6"/>
      <c r="J965" s="6"/>
      <c r="K965" s="6"/>
      <c r="L965" s="6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ht="12.0" customHeight="1">
      <c r="A966" s="4"/>
      <c r="B966" s="4"/>
      <c r="C966" s="4"/>
      <c r="D966" s="4"/>
      <c r="E966" s="4"/>
      <c r="F966" s="6"/>
      <c r="G966" s="4"/>
      <c r="H966" s="6"/>
      <c r="I966" s="6"/>
      <c r="J966" s="6"/>
      <c r="K966" s="6"/>
      <c r="L966" s="6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ht="12.0" customHeight="1">
      <c r="A967" s="4"/>
      <c r="B967" s="4"/>
      <c r="C967" s="4"/>
      <c r="D967" s="4"/>
      <c r="E967" s="4"/>
      <c r="F967" s="6"/>
      <c r="G967" s="4"/>
      <c r="H967" s="6"/>
      <c r="I967" s="6"/>
      <c r="J967" s="6"/>
      <c r="K967" s="6"/>
      <c r="L967" s="6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ht="12.0" customHeight="1">
      <c r="A968" s="4"/>
      <c r="B968" s="4"/>
      <c r="C968" s="4"/>
      <c r="D968" s="4"/>
      <c r="E968" s="4"/>
      <c r="F968" s="6"/>
      <c r="G968" s="4"/>
      <c r="H968" s="6"/>
      <c r="I968" s="6"/>
      <c r="J968" s="6"/>
      <c r="K968" s="6"/>
      <c r="L968" s="6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ht="12.0" customHeight="1">
      <c r="A969" s="4"/>
      <c r="B969" s="4"/>
      <c r="C969" s="4"/>
      <c r="D969" s="4"/>
      <c r="E969" s="4"/>
      <c r="F969" s="6"/>
      <c r="G969" s="4"/>
      <c r="H969" s="6"/>
      <c r="I969" s="6"/>
      <c r="J969" s="6"/>
      <c r="K969" s="6"/>
      <c r="L969" s="6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ht="12.0" customHeight="1">
      <c r="A970" s="4"/>
      <c r="B970" s="4"/>
      <c r="C970" s="4"/>
      <c r="D970" s="4"/>
      <c r="E970" s="4"/>
      <c r="F970" s="6"/>
      <c r="G970" s="4"/>
      <c r="H970" s="6"/>
      <c r="I970" s="6"/>
      <c r="J970" s="6"/>
      <c r="K970" s="6"/>
      <c r="L970" s="6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ht="12.0" customHeight="1">
      <c r="A971" s="4"/>
      <c r="B971" s="4"/>
      <c r="C971" s="4"/>
      <c r="D971" s="4"/>
      <c r="E971" s="4"/>
      <c r="F971" s="6"/>
      <c r="G971" s="4"/>
      <c r="H971" s="6"/>
      <c r="I971" s="6"/>
      <c r="J971" s="6"/>
      <c r="K971" s="6"/>
      <c r="L971" s="6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ht="12.0" customHeight="1">
      <c r="A972" s="4"/>
      <c r="B972" s="4"/>
      <c r="C972" s="4"/>
      <c r="D972" s="4"/>
      <c r="E972" s="4"/>
      <c r="F972" s="6"/>
      <c r="G972" s="4"/>
      <c r="H972" s="6"/>
      <c r="I972" s="6"/>
      <c r="J972" s="6"/>
      <c r="K972" s="6"/>
      <c r="L972" s="6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ht="12.0" customHeight="1">
      <c r="A973" s="4"/>
      <c r="B973" s="4"/>
      <c r="C973" s="4"/>
      <c r="D973" s="4"/>
      <c r="E973" s="4"/>
      <c r="F973" s="6"/>
      <c r="G973" s="4"/>
      <c r="H973" s="6"/>
      <c r="I973" s="6"/>
      <c r="J973" s="6"/>
      <c r="K973" s="6"/>
      <c r="L973" s="6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ht="12.0" customHeight="1">
      <c r="A974" s="4"/>
      <c r="B974" s="4"/>
      <c r="C974" s="4"/>
      <c r="D974" s="4"/>
      <c r="E974" s="4"/>
      <c r="F974" s="6"/>
      <c r="G974" s="4"/>
      <c r="H974" s="6"/>
      <c r="I974" s="6"/>
      <c r="J974" s="6"/>
      <c r="K974" s="6"/>
      <c r="L974" s="6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ht="12.0" customHeight="1">
      <c r="A975" s="4"/>
      <c r="B975" s="4"/>
      <c r="C975" s="4"/>
      <c r="D975" s="4"/>
      <c r="E975" s="4"/>
      <c r="F975" s="6"/>
      <c r="G975" s="4"/>
      <c r="H975" s="6"/>
      <c r="I975" s="6"/>
      <c r="J975" s="6"/>
      <c r="K975" s="6"/>
      <c r="L975" s="6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ht="12.0" customHeight="1">
      <c r="A976" s="4"/>
      <c r="B976" s="4"/>
      <c r="C976" s="4"/>
      <c r="D976" s="4"/>
      <c r="E976" s="4"/>
      <c r="F976" s="6"/>
      <c r="G976" s="4"/>
      <c r="H976" s="6"/>
      <c r="I976" s="6"/>
      <c r="J976" s="6"/>
      <c r="K976" s="6"/>
      <c r="L976" s="6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ht="12.0" customHeight="1">
      <c r="A977" s="4"/>
      <c r="B977" s="4"/>
      <c r="C977" s="4"/>
      <c r="D977" s="4"/>
      <c r="E977" s="4"/>
      <c r="F977" s="6"/>
      <c r="G977" s="4"/>
      <c r="H977" s="6"/>
      <c r="I977" s="6"/>
      <c r="J977" s="6"/>
      <c r="K977" s="6"/>
      <c r="L977" s="6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ht="12.0" customHeight="1">
      <c r="A978" s="4"/>
      <c r="B978" s="4"/>
      <c r="C978" s="4"/>
      <c r="D978" s="4"/>
      <c r="E978" s="4"/>
      <c r="F978" s="6"/>
      <c r="G978" s="4"/>
      <c r="H978" s="6"/>
      <c r="I978" s="6"/>
      <c r="J978" s="6"/>
      <c r="K978" s="6"/>
      <c r="L978" s="6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ht="12.0" customHeight="1">
      <c r="A979" s="4"/>
      <c r="B979" s="4"/>
      <c r="C979" s="4"/>
      <c r="D979" s="4"/>
      <c r="E979" s="4"/>
      <c r="F979" s="6"/>
      <c r="G979" s="4"/>
      <c r="H979" s="6"/>
      <c r="I979" s="6"/>
      <c r="J979" s="6"/>
      <c r="K979" s="6"/>
      <c r="L979" s="6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ht="12.0" customHeight="1">
      <c r="A980" s="4"/>
      <c r="B980" s="4"/>
      <c r="C980" s="4"/>
      <c r="D980" s="4"/>
      <c r="E980" s="4"/>
      <c r="F980" s="6"/>
      <c r="G980" s="4"/>
      <c r="H980" s="6"/>
      <c r="I980" s="6"/>
      <c r="J980" s="6"/>
      <c r="K980" s="6"/>
      <c r="L980" s="6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ht="12.0" customHeight="1">
      <c r="A981" s="4"/>
      <c r="B981" s="4"/>
      <c r="C981" s="4"/>
      <c r="D981" s="4"/>
      <c r="E981" s="4"/>
      <c r="F981" s="6"/>
      <c r="G981" s="4"/>
      <c r="H981" s="6"/>
      <c r="I981" s="6"/>
      <c r="J981" s="6"/>
      <c r="K981" s="6"/>
      <c r="L981" s="6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ht="12.0" customHeight="1">
      <c r="A982" s="4"/>
      <c r="B982" s="4"/>
      <c r="C982" s="4"/>
      <c r="D982" s="4"/>
      <c r="E982" s="4"/>
      <c r="F982" s="6"/>
      <c r="G982" s="4"/>
      <c r="H982" s="6"/>
      <c r="I982" s="6"/>
      <c r="J982" s="6"/>
      <c r="K982" s="6"/>
      <c r="L982" s="6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ht="12.0" customHeight="1">
      <c r="A983" s="4"/>
      <c r="B983" s="4"/>
      <c r="C983" s="4"/>
      <c r="D983" s="4"/>
      <c r="E983" s="4"/>
      <c r="F983" s="6"/>
      <c r="G983" s="4"/>
      <c r="H983" s="6"/>
      <c r="I983" s="6"/>
      <c r="J983" s="6"/>
      <c r="K983" s="6"/>
      <c r="L983" s="6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ht="12.0" customHeight="1">
      <c r="A984" s="4"/>
      <c r="B984" s="4"/>
      <c r="C984" s="4"/>
      <c r="D984" s="4"/>
      <c r="E984" s="4"/>
      <c r="F984" s="6"/>
      <c r="G984" s="4"/>
      <c r="H984" s="6"/>
      <c r="I984" s="6"/>
      <c r="J984" s="6"/>
      <c r="K984" s="6"/>
      <c r="L984" s="6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ht="12.0" customHeight="1">
      <c r="A985" s="4"/>
      <c r="B985" s="4"/>
      <c r="C985" s="4"/>
      <c r="D985" s="4"/>
      <c r="E985" s="4"/>
      <c r="F985" s="6"/>
      <c r="G985" s="4"/>
      <c r="H985" s="6"/>
      <c r="I985" s="6"/>
      <c r="J985" s="6"/>
      <c r="K985" s="6"/>
      <c r="L985" s="6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ht="12.0" customHeight="1">
      <c r="A986" s="4"/>
      <c r="B986" s="4"/>
      <c r="C986" s="4"/>
      <c r="D986" s="4"/>
      <c r="E986" s="4"/>
      <c r="F986" s="6"/>
      <c r="G986" s="4"/>
      <c r="H986" s="6"/>
      <c r="I986" s="6"/>
      <c r="J986" s="6"/>
      <c r="K986" s="6"/>
      <c r="L986" s="6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ht="12.0" customHeight="1">
      <c r="A987" s="4"/>
      <c r="B987" s="4"/>
      <c r="C987" s="4"/>
      <c r="D987" s="4"/>
      <c r="E987" s="4"/>
      <c r="F987" s="6"/>
      <c r="G987" s="4"/>
      <c r="H987" s="6"/>
      <c r="I987" s="6"/>
      <c r="J987" s="6"/>
      <c r="K987" s="6"/>
      <c r="L987" s="6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ht="12.0" customHeight="1">
      <c r="A988" s="4"/>
      <c r="B988" s="4"/>
      <c r="C988" s="4"/>
      <c r="D988" s="4"/>
      <c r="E988" s="4"/>
      <c r="F988" s="6"/>
      <c r="G988" s="4"/>
      <c r="H988" s="6"/>
      <c r="I988" s="6"/>
      <c r="J988" s="6"/>
      <c r="K988" s="6"/>
      <c r="L988" s="6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ht="12.0" customHeight="1">
      <c r="A989" s="4"/>
      <c r="B989" s="4"/>
      <c r="C989" s="4"/>
      <c r="D989" s="4"/>
      <c r="E989" s="4"/>
      <c r="F989" s="6"/>
      <c r="G989" s="4"/>
      <c r="H989" s="6"/>
      <c r="I989" s="6"/>
      <c r="J989" s="6"/>
      <c r="K989" s="6"/>
      <c r="L989" s="6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ht="12.0" customHeight="1">
      <c r="A990" s="4"/>
      <c r="B990" s="4"/>
      <c r="C990" s="4"/>
      <c r="D990" s="4"/>
      <c r="E990" s="4"/>
      <c r="F990" s="6"/>
      <c r="G990" s="4"/>
      <c r="H990" s="6"/>
      <c r="I990" s="6"/>
      <c r="J990" s="6"/>
      <c r="K990" s="6"/>
      <c r="L990" s="6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ht="12.0" customHeight="1">
      <c r="A991" s="4"/>
      <c r="B991" s="4"/>
      <c r="C991" s="4"/>
      <c r="D991" s="4"/>
      <c r="E991" s="4"/>
      <c r="F991" s="6"/>
      <c r="G991" s="4"/>
      <c r="H991" s="6"/>
      <c r="I991" s="6"/>
      <c r="J991" s="6"/>
      <c r="K991" s="6"/>
      <c r="L991" s="6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ht="12.0" customHeight="1">
      <c r="A992" s="4"/>
      <c r="B992" s="4"/>
      <c r="C992" s="4"/>
      <c r="D992" s="4"/>
      <c r="E992" s="4"/>
      <c r="F992" s="6"/>
      <c r="G992" s="4"/>
      <c r="H992" s="6"/>
      <c r="I992" s="6"/>
      <c r="J992" s="6"/>
      <c r="K992" s="6"/>
      <c r="L992" s="6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ht="12.0" customHeight="1">
      <c r="A993" s="4"/>
      <c r="B993" s="4"/>
      <c r="C993" s="4"/>
      <c r="D993" s="4"/>
      <c r="E993" s="4"/>
      <c r="F993" s="6"/>
      <c r="G993" s="4"/>
      <c r="H993" s="6"/>
      <c r="I993" s="6"/>
      <c r="J993" s="6"/>
      <c r="K993" s="6"/>
      <c r="L993" s="6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ht="12.0" customHeight="1">
      <c r="A994" s="4"/>
      <c r="B994" s="4"/>
      <c r="C994" s="4"/>
      <c r="D994" s="4"/>
      <c r="E994" s="4"/>
      <c r="F994" s="6"/>
      <c r="G994" s="4"/>
      <c r="H994" s="6"/>
      <c r="I994" s="6"/>
      <c r="J994" s="6"/>
      <c r="K994" s="6"/>
      <c r="L994" s="6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ht="12.0" customHeight="1">
      <c r="A995" s="4"/>
      <c r="B995" s="4"/>
      <c r="C995" s="4"/>
      <c r="D995" s="4"/>
      <c r="E995" s="4"/>
      <c r="F995" s="6"/>
      <c r="G995" s="4"/>
      <c r="H995" s="6"/>
      <c r="I995" s="6"/>
      <c r="J995" s="6"/>
      <c r="K995" s="6"/>
      <c r="L995" s="6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  <row r="996" ht="12.0" customHeight="1">
      <c r="A996" s="4"/>
      <c r="B996" s="4"/>
      <c r="C996" s="4"/>
      <c r="D996" s="4"/>
      <c r="E996" s="4"/>
      <c r="F996" s="6"/>
      <c r="G996" s="4"/>
      <c r="H996" s="6"/>
      <c r="I996" s="6"/>
      <c r="J996" s="6"/>
      <c r="K996" s="6"/>
      <c r="L996" s="6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</row>
    <row r="997" ht="12.0" customHeight="1">
      <c r="A997" s="4"/>
      <c r="B997" s="4"/>
      <c r="C997" s="4"/>
      <c r="D997" s="4"/>
      <c r="E997" s="4"/>
      <c r="F997" s="6"/>
      <c r="G997" s="4"/>
      <c r="H997" s="6"/>
      <c r="I997" s="6"/>
      <c r="J997" s="6"/>
      <c r="K997" s="6"/>
      <c r="L997" s="6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</row>
    <row r="998" ht="12.0" customHeight="1">
      <c r="A998" s="4"/>
      <c r="B998" s="4"/>
      <c r="C998" s="4"/>
      <c r="D998" s="4"/>
      <c r="E998" s="4"/>
      <c r="F998" s="6"/>
      <c r="G998" s="4"/>
      <c r="H998" s="6"/>
      <c r="I998" s="6"/>
      <c r="J998" s="6"/>
      <c r="K998" s="6"/>
      <c r="L998" s="6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</row>
    <row r="999" ht="12.0" customHeight="1">
      <c r="A999" s="4"/>
      <c r="B999" s="4"/>
      <c r="C999" s="4"/>
      <c r="D999" s="4"/>
      <c r="E999" s="4"/>
      <c r="F999" s="6"/>
      <c r="G999" s="4"/>
      <c r="H999" s="6"/>
      <c r="I999" s="6"/>
      <c r="J999" s="6"/>
      <c r="K999" s="6"/>
      <c r="L999" s="6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</row>
    <row r="1000" ht="12.0" customHeight="1">
      <c r="A1000" s="4"/>
      <c r="B1000" s="4"/>
      <c r="C1000" s="4"/>
      <c r="D1000" s="4"/>
      <c r="E1000" s="4"/>
      <c r="F1000" s="6"/>
      <c r="G1000" s="4"/>
      <c r="H1000" s="6"/>
      <c r="I1000" s="6"/>
      <c r="J1000" s="6"/>
      <c r="K1000" s="6"/>
      <c r="L1000" s="6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</row>
  </sheetData>
  <mergeCells count="10">
    <mergeCell ref="F34:K34"/>
    <mergeCell ref="F35:K35"/>
    <mergeCell ref="H40:I40"/>
    <mergeCell ref="F39:G39"/>
    <mergeCell ref="J40:K40"/>
    <mergeCell ref="I45:U47"/>
    <mergeCell ref="F304:F305"/>
    <mergeCell ref="G304:G305"/>
    <mergeCell ref="F33:J33"/>
    <mergeCell ref="F54:G54"/>
  </mergeCells>
  <dataValidations>
    <dataValidation type="list" allowBlank="1" showInputMessage="1" showErrorMessage="1" prompt=" - " sqref="G57">
      <formula1>Destino</formula1>
    </dataValidation>
    <dataValidation type="list" allowBlank="1" showInputMessage="1" showErrorMessage="1" prompt=" - " sqref="F41 F57">
      <formula1>UF</formula1>
    </dataValidation>
    <dataValidation type="list" allowBlank="1" showInputMessage="1" showErrorMessage="1" prompt=" - " sqref="G41">
      <formula1>City</formula1>
    </dataValidation>
  </dataValidations>
  <hyperlinks>
    <hyperlink r:id="rId1" ref="Q310"/>
    <hyperlink r:id="rId2" ref="S310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9.14"/>
    <col customWidth="1" min="3" max="3" width="7.14"/>
    <col customWidth="1" min="4" max="4" width="26.29"/>
    <col customWidth="1" min="5" max="5" width="17.86"/>
    <col customWidth="1" min="6" max="6" width="12.29"/>
    <col customWidth="1" min="7" max="7" width="10.57"/>
    <col customWidth="1" min="8" max="8" width="10.29"/>
    <col customWidth="1" min="9" max="9" width="11.29"/>
    <col customWidth="1" min="10" max="10" width="10.57"/>
    <col customWidth="1" min="11" max="11" width="11.29"/>
    <col customWidth="1" min="12" max="26" width="8.0"/>
  </cols>
  <sheetData>
    <row r="1" ht="84.75" customHeight="1">
      <c r="A1" s="1"/>
      <c r="B1" s="1"/>
      <c r="C1" s="2" t="s">
        <v>0</v>
      </c>
      <c r="D1" s="2" t="s">
        <v>1</v>
      </c>
      <c r="E1" s="2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9</v>
      </c>
      <c r="L1" s="3" t="s">
        <v>10</v>
      </c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"/>
      <c r="B2" s="1"/>
      <c r="C2" s="7">
        <v>1.0</v>
      </c>
      <c r="D2" s="7" t="s">
        <v>14</v>
      </c>
      <c r="E2" s="8" t="s">
        <v>15</v>
      </c>
      <c r="F2" s="9">
        <f>Acre!C24</f>
        <v>557526</v>
      </c>
      <c r="G2" s="9">
        <f>Acre!D24</f>
        <v>367864</v>
      </c>
      <c r="H2" s="9">
        <f>Acre!E24</f>
        <v>364929</v>
      </c>
      <c r="I2" s="9">
        <f>Acre!F24</f>
        <v>532080</v>
      </c>
      <c r="J2" s="9">
        <f>Acre!G24</f>
        <v>200713</v>
      </c>
      <c r="K2" s="9">
        <f>Acre!H24</f>
        <v>732793</v>
      </c>
      <c r="L2" s="9">
        <f>Acre!I24</f>
        <v>22</v>
      </c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ht="15.75" customHeight="1">
      <c r="A3" s="1"/>
      <c r="B3" s="1"/>
      <c r="C3" s="12"/>
      <c r="D3" s="12"/>
      <c r="E3" s="12" t="s">
        <v>30</v>
      </c>
      <c r="F3" s="14">
        <f>Amapa!C18</f>
        <v>477032</v>
      </c>
      <c r="G3" s="14">
        <f>Amapa!D18</f>
        <v>334674</v>
      </c>
      <c r="H3" s="14">
        <f>Amapa!E18</f>
        <v>334015</v>
      </c>
      <c r="I3" s="14">
        <f>Amapa!F18</f>
        <v>600561</v>
      </c>
      <c r="J3" s="14">
        <f>Amapa!G18</f>
        <v>68128</v>
      </c>
      <c r="K3" s="14">
        <f>Amapa!H18</f>
        <v>668689</v>
      </c>
      <c r="L3" s="14">
        <f>Amapa!I18</f>
        <v>16</v>
      </c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ht="15.75" customHeight="1">
      <c r="A4" s="1"/>
      <c r="B4" s="1"/>
      <c r="C4" s="8"/>
      <c r="D4" s="8"/>
      <c r="E4" s="8" t="s">
        <v>44</v>
      </c>
      <c r="F4" s="9">
        <f>Amazonas!C64</f>
        <v>2812557</v>
      </c>
      <c r="G4" s="9">
        <f>Amazonas!D64</f>
        <v>1751328</v>
      </c>
      <c r="H4" s="9">
        <f>Amazonas!E64</f>
        <v>1729609</v>
      </c>
      <c r="I4" s="9">
        <f>Amazonas!F64</f>
        <v>2755756</v>
      </c>
      <c r="J4" s="9">
        <f>Amazonas!G64</f>
        <v>725181</v>
      </c>
      <c r="K4" s="9">
        <f>Amazonas!H64</f>
        <v>3480937</v>
      </c>
      <c r="L4" s="9">
        <f>Amazonas!I64</f>
        <v>62</v>
      </c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ht="15.75" customHeight="1">
      <c r="A5" s="1"/>
      <c r="B5" s="1"/>
      <c r="C5" s="12"/>
      <c r="D5" s="12"/>
      <c r="E5" s="12" t="s">
        <v>58</v>
      </c>
      <c r="F5" s="14">
        <f>Para!C145</f>
        <v>6192307</v>
      </c>
      <c r="G5" s="14">
        <f>Para!D145</f>
        <v>3825245</v>
      </c>
      <c r="H5" s="14">
        <f>Para!E145</f>
        <v>3762833</v>
      </c>
      <c r="I5" s="14">
        <f>Para!F145</f>
        <v>5197118</v>
      </c>
      <c r="J5" s="14">
        <f>Para!G145</f>
        <v>2390960</v>
      </c>
      <c r="K5" s="14">
        <f>Para!H145</f>
        <v>7588078</v>
      </c>
      <c r="L5" s="14">
        <f>Para!I145</f>
        <v>143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ht="15.75" customHeight="1">
      <c r="A6" s="1"/>
      <c r="B6" s="1"/>
      <c r="C6" s="8"/>
      <c r="D6" s="8"/>
      <c r="E6" s="8" t="s">
        <v>63</v>
      </c>
      <c r="F6" s="9">
        <f>rondonia!C54</f>
        <v>1379787</v>
      </c>
      <c r="G6" s="9">
        <f>rondonia!D54</f>
        <v>793224</v>
      </c>
      <c r="H6" s="9">
        <f>rondonia!E54</f>
        <v>767277</v>
      </c>
      <c r="I6" s="9">
        <f>rondonia!F54</f>
        <v>1142648</v>
      </c>
      <c r="J6" s="9">
        <f>rondonia!G54</f>
        <v>417853</v>
      </c>
      <c r="K6" s="9">
        <f>rondonia!H54</f>
        <v>1560501</v>
      </c>
      <c r="L6" s="9">
        <f>rondonia!I54</f>
        <v>52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ht="15.75" customHeight="1">
      <c r="A7" s="1"/>
      <c r="B7" s="1"/>
      <c r="C7" s="12"/>
      <c r="D7" s="12"/>
      <c r="E7" s="12" t="s">
        <v>67</v>
      </c>
      <c r="F7" s="14">
        <f>roraima!C17</f>
        <v>324397</v>
      </c>
      <c r="G7" s="14">
        <f>roraima!D17</f>
        <v>229343</v>
      </c>
      <c r="H7" s="14">
        <f>roraima!E17</f>
        <v>221884</v>
      </c>
      <c r="I7" s="14">
        <f>roraima!F17</f>
        <v>344780</v>
      </c>
      <c r="J7" s="14">
        <f>roraima!G17</f>
        <v>106447</v>
      </c>
      <c r="K7" s="14">
        <f>roraima!H17</f>
        <v>451227</v>
      </c>
      <c r="L7" s="14">
        <f>roraima!I17</f>
        <v>15</v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5.75" customHeight="1">
      <c r="A8" s="1"/>
      <c r="B8" s="1"/>
      <c r="C8" s="8"/>
      <c r="D8" s="8"/>
      <c r="E8" s="8" t="s">
        <v>75</v>
      </c>
      <c r="F8" s="9">
        <f>tocantins!C141</f>
        <v>1157098</v>
      </c>
      <c r="G8" s="9">
        <f>tocantins!D141</f>
        <v>702451</v>
      </c>
      <c r="H8" s="9">
        <f>tocantins!E141</f>
        <v>681002</v>
      </c>
      <c r="I8" s="9">
        <f>tocantins!F141</f>
        <v>1090241</v>
      </c>
      <c r="J8" s="9">
        <f>tocantins!G141</f>
        <v>293212</v>
      </c>
      <c r="K8" s="9">
        <f>tocantins!H141</f>
        <v>1383453</v>
      </c>
      <c r="L8" s="9">
        <f>tocantins!I141</f>
        <v>139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ht="15.75" customHeight="1">
      <c r="A9" s="1"/>
      <c r="B9" s="1"/>
      <c r="C9" s="30" t="s">
        <v>81</v>
      </c>
      <c r="D9" s="30" t="s">
        <v>14</v>
      </c>
      <c r="E9" s="31"/>
      <c r="F9" s="32">
        <f t="shared" ref="F9:L9" si="1">SUBTOTAL(9,F2:F8)</f>
        <v>12900704</v>
      </c>
      <c r="G9" s="33">
        <f t="shared" si="1"/>
        <v>8004129</v>
      </c>
      <c r="H9" s="33">
        <f t="shared" si="1"/>
        <v>7861549</v>
      </c>
      <c r="I9" s="32">
        <f t="shared" si="1"/>
        <v>11663184</v>
      </c>
      <c r="J9" s="32">
        <f t="shared" si="1"/>
        <v>4202494</v>
      </c>
      <c r="K9" s="33">
        <f t="shared" si="1"/>
        <v>15865678</v>
      </c>
      <c r="L9" s="33">
        <f t="shared" si="1"/>
        <v>449</v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5.75" customHeight="1">
      <c r="A10" s="1"/>
      <c r="B10" s="1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ht="15.75" customHeight="1">
      <c r="A11" s="1"/>
      <c r="B11" s="1"/>
      <c r="C11" s="35">
        <v>2.0</v>
      </c>
      <c r="D11" s="35" t="s">
        <v>86</v>
      </c>
      <c r="E11" s="12" t="s">
        <v>87</v>
      </c>
      <c r="F11" s="14">
        <f>Alagoas!C104</f>
        <v>2822621</v>
      </c>
      <c r="G11" s="14">
        <f>Alagoas!D104</f>
        <v>1511947</v>
      </c>
      <c r="H11" s="14">
        <f>Alagoas!E104</f>
        <v>1608975</v>
      </c>
      <c r="I11" s="14">
        <f>Alagoas!F104</f>
        <v>2298091</v>
      </c>
      <c r="J11" s="14">
        <f>Alagoas!G104</f>
        <v>822831</v>
      </c>
      <c r="K11" s="14">
        <f>Alagoas!H104</f>
        <v>3120922</v>
      </c>
      <c r="L11" s="14">
        <f>Alagoas!I104</f>
        <v>102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5.75" customHeight="1">
      <c r="A12" s="1"/>
      <c r="B12" s="1"/>
      <c r="C12" s="8"/>
      <c r="D12" s="8"/>
      <c r="E12" s="8" t="s">
        <v>88</v>
      </c>
      <c r="F12" s="9">
        <f>Bahia!C419</f>
        <v>13070250</v>
      </c>
      <c r="G12" s="9">
        <f>Bahia!D419</f>
        <v>6880368</v>
      </c>
      <c r="H12" s="9">
        <f>Bahia!E419</f>
        <v>7141064</v>
      </c>
      <c r="I12" s="9">
        <f>Bahia!F419</f>
        <v>10105218</v>
      </c>
      <c r="J12" s="9">
        <f>Bahia!G419</f>
        <v>3916214</v>
      </c>
      <c r="K12" s="9">
        <f>Bahia!H419</f>
        <v>14021432</v>
      </c>
      <c r="L12" s="9">
        <f>Bahia!I419</f>
        <v>417</v>
      </c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ht="15.75" customHeight="1">
      <c r="A13" s="1"/>
      <c r="B13" s="1"/>
      <c r="C13" s="12"/>
      <c r="D13" s="12"/>
      <c r="E13" s="12" t="s">
        <v>89</v>
      </c>
      <c r="F13" s="14">
        <f>Ceara!C186</f>
        <v>7430661</v>
      </c>
      <c r="G13" s="14">
        <f>Ceara!D186</f>
        <v>4118066</v>
      </c>
      <c r="H13" s="14">
        <f>Ceara!E186</f>
        <v>4329989</v>
      </c>
      <c r="I13" s="14">
        <f>Ceara!F186</f>
        <v>6343990</v>
      </c>
      <c r="J13" s="14">
        <f>Ceara!G186</f>
        <v>2104065</v>
      </c>
      <c r="K13" s="14">
        <f>Ceara!H186</f>
        <v>8448055</v>
      </c>
      <c r="L13" s="14">
        <f>Ceara!I186</f>
        <v>184</v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5.75" customHeight="1">
      <c r="A14" s="1"/>
      <c r="B14" s="1"/>
      <c r="C14" s="8"/>
      <c r="D14" s="8"/>
      <c r="E14" s="8" t="s">
        <v>93</v>
      </c>
      <c r="F14" s="9">
        <f>Maranhao!C219</f>
        <v>5651475</v>
      </c>
      <c r="G14" s="9">
        <f>Maranhao!D219</f>
        <v>3258860</v>
      </c>
      <c r="H14" s="9">
        <f>Maranhao!E219</f>
        <v>3310823</v>
      </c>
      <c r="I14" s="9">
        <f>Maranhao!F219</f>
        <v>4143728</v>
      </c>
      <c r="J14" s="9">
        <f>Maranhao!G219</f>
        <v>2425955</v>
      </c>
      <c r="K14" s="9">
        <f>Maranhao!H219</f>
        <v>6569683</v>
      </c>
      <c r="L14" s="9">
        <f>Maranhao!I219</f>
        <v>217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ht="15.75" customHeight="1">
      <c r="A15" s="1"/>
      <c r="B15" s="1"/>
      <c r="C15" s="12"/>
      <c r="D15" s="12"/>
      <c r="E15" s="12" t="s">
        <v>96</v>
      </c>
      <c r="F15" s="14">
        <f>Paraiba!C225</f>
        <v>3443825</v>
      </c>
      <c r="G15" s="14">
        <f>Paraiba!D225</f>
        <v>1824495</v>
      </c>
      <c r="H15" s="14">
        <f>Paraiba!E225</f>
        <v>1942339</v>
      </c>
      <c r="I15" s="14">
        <f>Paraiba!F225</f>
        <v>2839002</v>
      </c>
      <c r="J15" s="14">
        <f>Paraiba!G225</f>
        <v>927832</v>
      </c>
      <c r="K15" s="14">
        <f>Paraiba!H225</f>
        <v>3766834</v>
      </c>
      <c r="L15" s="14">
        <f>Paraiba!I225</f>
        <v>223</v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5.75" customHeight="1">
      <c r="A16" s="1"/>
      <c r="B16" s="1"/>
      <c r="C16" s="8"/>
      <c r="D16" s="8"/>
      <c r="E16" s="8" t="s">
        <v>98</v>
      </c>
      <c r="F16" s="9">
        <f>Pernambuco!C187</f>
        <v>7918344</v>
      </c>
      <c r="G16" s="9">
        <f>Pernambuco!D187</f>
        <v>4229897</v>
      </c>
      <c r="H16" s="9">
        <f>Pernambuco!E187</f>
        <v>4566135</v>
      </c>
      <c r="I16" s="9">
        <f>Pernambuco!F187</f>
        <v>7049868</v>
      </c>
      <c r="J16" s="9">
        <f>Pernambuco!G187</f>
        <v>1746164</v>
      </c>
      <c r="K16" s="9">
        <f>Pernambuco!H187</f>
        <v>8796032</v>
      </c>
      <c r="L16" s="9">
        <f>Pernambuco!I187</f>
        <v>185</v>
      </c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ht="15.75" customHeight="1">
      <c r="A17" s="1"/>
      <c r="B17" s="1"/>
      <c r="C17" s="12"/>
      <c r="D17" s="12"/>
      <c r="E17" s="12" t="s">
        <v>101</v>
      </c>
      <c r="F17" s="14">
        <f>Piaui!C226</f>
        <v>2843278</v>
      </c>
      <c r="G17" s="14">
        <f>Piaui!D226</f>
        <v>1528796</v>
      </c>
      <c r="H17" s="14">
        <f>Piaui!E226</f>
        <v>1590219</v>
      </c>
      <c r="I17" s="14">
        <f>Piaui!F226</f>
        <v>2051316</v>
      </c>
      <c r="J17" s="14">
        <f>Piaui!G226</f>
        <v>1067699</v>
      </c>
      <c r="K17" s="14">
        <f>Piaui!H226</f>
        <v>3119015</v>
      </c>
      <c r="L17" s="14">
        <f>Piaui!I226</f>
        <v>224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5.75" customHeight="1">
      <c r="A18" s="1"/>
      <c r="B18" s="1"/>
      <c r="C18" s="8"/>
      <c r="D18" s="8"/>
      <c r="E18" s="8" t="s">
        <v>104</v>
      </c>
      <c r="F18" s="9">
        <f>'rio grande do norte'!C169</f>
        <v>2776782</v>
      </c>
      <c r="G18" s="9">
        <f>'rio grande do norte'!D169</f>
        <v>1548731</v>
      </c>
      <c r="H18" s="9">
        <f>'rio grande do norte'!E169</f>
        <v>1619402</v>
      </c>
      <c r="I18" s="9">
        <f>'rio grande do norte'!F169</f>
        <v>2465439</v>
      </c>
      <c r="J18" s="9">
        <f>'rio grande do norte'!G169</f>
        <v>702694</v>
      </c>
      <c r="K18" s="9">
        <f>'rio grande do norte'!H169</f>
        <v>3168133</v>
      </c>
      <c r="L18" s="9">
        <f>'rio grande do norte'!I169</f>
        <v>167</v>
      </c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ht="15.75" customHeight="1">
      <c r="A19" s="1"/>
      <c r="B19" s="1"/>
      <c r="C19" s="12"/>
      <c r="D19" s="12"/>
      <c r="E19" s="12" t="s">
        <v>109</v>
      </c>
      <c r="F19" s="14">
        <f>sergipe!C77</f>
        <v>1784475</v>
      </c>
      <c r="G19" s="14">
        <f>sergipe!D77</f>
        <v>1005049</v>
      </c>
      <c r="H19" s="14">
        <f>sergipe!E77</f>
        <v>1062982</v>
      </c>
      <c r="I19" s="14">
        <f>sergipe!F77</f>
        <v>1520243</v>
      </c>
      <c r="J19" s="14">
        <f>sergipe!G77</f>
        <v>547788</v>
      </c>
      <c r="K19" s="14">
        <f>sergipe!H77</f>
        <v>2068031</v>
      </c>
      <c r="L19" s="14">
        <f>sergipe!I77</f>
        <v>75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5.75" customHeight="1">
      <c r="A20" s="1"/>
      <c r="B20" s="1"/>
      <c r="C20" s="30" t="s">
        <v>81</v>
      </c>
      <c r="D20" s="30" t="s">
        <v>86</v>
      </c>
      <c r="E20" s="31"/>
      <c r="F20" s="32">
        <f t="shared" ref="F20:L20" si="2">SUBTOTAL(9,F11:F19)</f>
        <v>47741711</v>
      </c>
      <c r="G20" s="32">
        <f t="shared" si="2"/>
        <v>25906209</v>
      </c>
      <c r="H20" s="32">
        <f t="shared" si="2"/>
        <v>27171928</v>
      </c>
      <c r="I20" s="32">
        <f t="shared" si="2"/>
        <v>38816895</v>
      </c>
      <c r="J20" s="32">
        <f t="shared" si="2"/>
        <v>14261242</v>
      </c>
      <c r="K20" s="32">
        <f t="shared" si="2"/>
        <v>53078137</v>
      </c>
      <c r="L20" s="32">
        <f t="shared" si="2"/>
        <v>1794</v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5.75" customHeight="1">
      <c r="A21" s="1"/>
      <c r="B21" s="1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5.75" customHeight="1">
      <c r="A22" s="1"/>
      <c r="B22" s="1"/>
      <c r="C22" s="7">
        <v>3.0</v>
      </c>
      <c r="D22" s="7" t="s">
        <v>114</v>
      </c>
      <c r="E22" s="8" t="s">
        <v>115</v>
      </c>
      <c r="F22" s="9">
        <f>'Espirito Santo'!C80</f>
        <v>3097232</v>
      </c>
      <c r="G22" s="9">
        <f>'Espirito Santo'!D80</f>
        <v>1729670</v>
      </c>
      <c r="H22" s="9">
        <f>'Espirito Santo'!E80</f>
        <v>1783002</v>
      </c>
      <c r="I22" s="9">
        <f>'Espirito Santo'!F80</f>
        <v>2928993</v>
      </c>
      <c r="J22" s="9">
        <f>'Espirito Santo'!G80</f>
        <v>583679</v>
      </c>
      <c r="K22" s="9">
        <f>'Espirito Santo'!H80</f>
        <v>3512672</v>
      </c>
      <c r="L22" s="9">
        <f>'Espirito Santo'!I80</f>
        <v>78</v>
      </c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15.75" customHeight="1">
      <c r="A23" s="1"/>
      <c r="B23" s="1"/>
      <c r="C23" s="12"/>
      <c r="D23" s="12"/>
      <c r="E23" s="12" t="s">
        <v>118</v>
      </c>
      <c r="F23" s="14">
        <f>'Minas Gerais'!C855</f>
        <v>17891494</v>
      </c>
      <c r="G23" s="14">
        <f>'Minas Gerais'!D855</f>
        <v>9640695</v>
      </c>
      <c r="H23" s="14">
        <f>'Minas Gerais'!E855</f>
        <v>9954614</v>
      </c>
      <c r="I23" s="14">
        <f>'Minas Gerais'!F855</f>
        <v>16713654</v>
      </c>
      <c r="J23" s="14">
        <f>'Minas Gerais'!G855</f>
        <v>2881655</v>
      </c>
      <c r="K23" s="14">
        <f>'Minas Gerais'!H855</f>
        <v>19595309</v>
      </c>
      <c r="L23" s="14">
        <f>'Minas Gerais'!I855</f>
        <v>853</v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5.75" customHeight="1">
      <c r="A24" s="1"/>
      <c r="B24" s="1"/>
      <c r="C24" s="8"/>
      <c r="D24" s="8"/>
      <c r="E24" s="8" t="s">
        <v>120</v>
      </c>
      <c r="F24" s="9">
        <f>'rio de janeiro'!C94</f>
        <v>14391282</v>
      </c>
      <c r="G24" s="9">
        <f>'rio de janeiro'!D94</f>
        <v>7626920</v>
      </c>
      <c r="H24" s="9">
        <f>'rio de janeiro'!E94</f>
        <v>8366663</v>
      </c>
      <c r="I24" s="9">
        <f>'rio de janeiro'!F94</f>
        <v>15466996</v>
      </c>
      <c r="J24" s="9">
        <f>'rio de janeiro'!G94</f>
        <v>526587</v>
      </c>
      <c r="K24" s="9">
        <f>'rio de janeiro'!H94</f>
        <v>15993583</v>
      </c>
      <c r="L24" s="9">
        <f>'rio de janeiro'!I94</f>
        <v>92</v>
      </c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5.75" customHeight="1">
      <c r="A25" s="1"/>
      <c r="B25" s="1"/>
      <c r="C25" s="12"/>
      <c r="D25" s="12"/>
      <c r="E25" s="12" t="s">
        <v>123</v>
      </c>
      <c r="F25" s="14">
        <f>'sao paulo'!C647</f>
        <v>37032403</v>
      </c>
      <c r="G25" s="14">
        <f>'sao paulo'!D647</f>
        <v>20071766</v>
      </c>
      <c r="H25" s="14">
        <f>'sao paulo'!E647</f>
        <v>21180394</v>
      </c>
      <c r="I25" s="14">
        <f>'sao paulo'!F647</f>
        <v>39552234</v>
      </c>
      <c r="J25" s="14">
        <f>'sao paulo'!G647</f>
        <v>1699926</v>
      </c>
      <c r="K25" s="14">
        <f>'sao paulo'!H647</f>
        <v>41252160</v>
      </c>
      <c r="L25" s="14">
        <f>'sao paulo'!I647</f>
        <v>645</v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5.75" customHeight="1">
      <c r="A26" s="1"/>
      <c r="B26" s="1"/>
      <c r="C26" s="30" t="s">
        <v>81</v>
      </c>
      <c r="D26" s="30" t="s">
        <v>114</v>
      </c>
      <c r="E26" s="31"/>
      <c r="F26" s="32">
        <f t="shared" ref="F26:L26" si="3">SUBTOTAL(9,F22:F25)</f>
        <v>72412411</v>
      </c>
      <c r="G26" s="32">
        <f t="shared" si="3"/>
        <v>39069051</v>
      </c>
      <c r="H26" s="32">
        <f t="shared" si="3"/>
        <v>41284673</v>
      </c>
      <c r="I26" s="32">
        <f t="shared" si="3"/>
        <v>74661877</v>
      </c>
      <c r="J26" s="32">
        <f t="shared" si="3"/>
        <v>5691847</v>
      </c>
      <c r="K26" s="32">
        <f t="shared" si="3"/>
        <v>80353724</v>
      </c>
      <c r="L26" s="32">
        <f t="shared" si="3"/>
        <v>1668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5.75" customHeight="1">
      <c r="A27" s="1"/>
      <c r="B27" s="1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5.75" customHeight="1">
      <c r="A28" s="1"/>
      <c r="B28" s="1"/>
      <c r="C28" s="7">
        <v>4.0</v>
      </c>
      <c r="D28" s="7" t="s">
        <v>130</v>
      </c>
      <c r="E28" s="8" t="s">
        <v>131</v>
      </c>
      <c r="F28" s="9">
        <f>Parana!C401</f>
        <v>9563458</v>
      </c>
      <c r="G28" s="9">
        <f>Parana!D401</f>
        <v>5128503</v>
      </c>
      <c r="H28" s="9">
        <f>Parana!E401</f>
        <v>5311098</v>
      </c>
      <c r="I28" s="9">
        <f>Parana!F401</f>
        <v>8906442</v>
      </c>
      <c r="J28" s="9">
        <f>Parana!G401</f>
        <v>1533159</v>
      </c>
      <c r="K28" s="9">
        <f>Parana!H401</f>
        <v>10439601</v>
      </c>
      <c r="L28" s="9">
        <f>Parana!I401</f>
        <v>399</v>
      </c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5.75" customHeight="1">
      <c r="A29" s="1"/>
      <c r="B29" s="1"/>
      <c r="C29" s="12"/>
      <c r="D29" s="12"/>
      <c r="E29" s="12" t="s">
        <v>132</v>
      </c>
      <c r="F29" s="14">
        <f>'rio grande do sul'!C498</f>
        <v>10187798</v>
      </c>
      <c r="G29" s="14">
        <f>'rio grande do sul'!D498</f>
        <v>5205705</v>
      </c>
      <c r="H29" s="14">
        <f>'rio grande do sul'!E498</f>
        <v>5489827</v>
      </c>
      <c r="I29" s="14">
        <f>'rio grande do sul'!F498</f>
        <v>9102241</v>
      </c>
      <c r="J29" s="14">
        <f>'rio grande do sul'!G498</f>
        <v>1593291</v>
      </c>
      <c r="K29" s="14">
        <f>'rio grande do sul'!H498</f>
        <v>10695532</v>
      </c>
      <c r="L29" s="14">
        <f>'rio grande do sul'!I498</f>
        <v>496</v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5.75" customHeight="1">
      <c r="A30" s="1"/>
      <c r="B30" s="1"/>
      <c r="C30" s="8"/>
      <c r="D30" s="8"/>
      <c r="E30" s="8" t="s">
        <v>133</v>
      </c>
      <c r="F30" s="9">
        <f>'santa catarina'!C295</f>
        <v>5356360</v>
      </c>
      <c r="G30" s="9">
        <f>'santa catarina'!D295</f>
        <v>3101087</v>
      </c>
      <c r="H30" s="9">
        <f>'santa catarina'!E295</f>
        <v>3148595</v>
      </c>
      <c r="I30" s="9">
        <f>'santa catarina'!F295</f>
        <v>5249197</v>
      </c>
      <c r="J30" s="9">
        <f>'santa catarina'!G295</f>
        <v>1000485</v>
      </c>
      <c r="K30" s="9">
        <f>'santa catarina'!H295</f>
        <v>6249682</v>
      </c>
      <c r="L30" s="9">
        <f>'santa catarina'!I295</f>
        <v>293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5.75" customHeight="1">
      <c r="A31" s="1"/>
      <c r="B31" s="1"/>
      <c r="C31" s="30" t="s">
        <v>81</v>
      </c>
      <c r="D31" s="30" t="s">
        <v>130</v>
      </c>
      <c r="E31" s="31"/>
      <c r="F31" s="32">
        <f t="shared" ref="F31:L31" si="4">SUBTOTAL(9,F28:F30)</f>
        <v>25107616</v>
      </c>
      <c r="G31" s="32">
        <f t="shared" si="4"/>
        <v>13435295</v>
      </c>
      <c r="H31" s="32">
        <f t="shared" si="4"/>
        <v>13949520</v>
      </c>
      <c r="I31" s="32">
        <f t="shared" si="4"/>
        <v>23257880</v>
      </c>
      <c r="J31" s="32">
        <f t="shared" si="4"/>
        <v>4126935</v>
      </c>
      <c r="K31" s="32">
        <f t="shared" si="4"/>
        <v>27384815</v>
      </c>
      <c r="L31" s="32">
        <f t="shared" si="4"/>
        <v>1188</v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5.75" customHeight="1">
      <c r="A32" s="1"/>
      <c r="B32" s="1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5.75" customHeight="1">
      <c r="A33" s="1"/>
      <c r="B33" s="1"/>
      <c r="C33" s="35">
        <v>5.0</v>
      </c>
      <c r="D33" s="35" t="s">
        <v>135</v>
      </c>
      <c r="E33" s="12" t="s">
        <v>136</v>
      </c>
      <c r="F33" s="14">
        <f>'Distrito Federal'!C3</f>
        <v>2051146</v>
      </c>
      <c r="G33" s="14">
        <f>'Distrito Federal'!D3</f>
        <v>1225237</v>
      </c>
      <c r="H33" s="14">
        <f>'Distrito Federal'!E3</f>
        <v>1337726</v>
      </c>
      <c r="I33" s="14">
        <f>'Distrito Federal'!F3</f>
        <v>2476249</v>
      </c>
      <c r="J33" s="14">
        <f>'Distrito Federal'!G3</f>
        <v>86714</v>
      </c>
      <c r="K33" s="14">
        <f>'Distrito Federal'!H3</f>
        <v>2562963</v>
      </c>
      <c r="L33" s="14">
        <f>'Distrito Federal'!I3</f>
        <v>1</v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5.75" customHeight="1">
      <c r="A34" s="1"/>
      <c r="B34" s="1"/>
      <c r="C34" s="8"/>
      <c r="D34" s="8"/>
      <c r="E34" s="8" t="s">
        <v>137</v>
      </c>
      <c r="F34" s="9">
        <f>Goias!C248</f>
        <v>5003228</v>
      </c>
      <c r="G34" s="9">
        <f>Goias!D248</f>
        <v>2981542</v>
      </c>
      <c r="H34" s="9">
        <f>Goias!E248</f>
        <v>3022503</v>
      </c>
      <c r="I34" s="9">
        <f>Goias!F248</f>
        <v>5421069</v>
      </c>
      <c r="J34" s="9">
        <f>Goias!G248</f>
        <v>582976</v>
      </c>
      <c r="K34" s="9">
        <f>Goias!H248</f>
        <v>6004045</v>
      </c>
      <c r="L34" s="9">
        <f>Goias!I248</f>
        <v>246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5.75" customHeight="1">
      <c r="A35" s="1"/>
      <c r="B35" s="1"/>
      <c r="C35" s="12"/>
      <c r="D35" s="12"/>
      <c r="E35" s="12" t="s">
        <v>140</v>
      </c>
      <c r="F35" s="14">
        <f>'Mato Grosso'!C143</f>
        <v>2504353</v>
      </c>
      <c r="G35" s="14">
        <f>'Mato Grosso'!D143</f>
        <v>1548894</v>
      </c>
      <c r="H35" s="14">
        <f>'Mato Grosso'!E143</f>
        <v>1485097</v>
      </c>
      <c r="I35" s="14">
        <f>'Mato Grosso'!F143</f>
        <v>2484838</v>
      </c>
      <c r="J35" s="14">
        <f>'Mato Grosso'!G143</f>
        <v>549153</v>
      </c>
      <c r="K35" s="14">
        <f>'Mato Grosso'!H143</f>
        <v>3033991</v>
      </c>
      <c r="L35" s="14">
        <f>'Mato Grosso'!I143</f>
        <v>141</v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5.75" customHeight="1">
      <c r="A36" s="1"/>
      <c r="B36" s="1"/>
      <c r="C36" s="8"/>
      <c r="D36" s="8"/>
      <c r="E36" s="8" t="s">
        <v>143</v>
      </c>
      <c r="F36" s="9">
        <f>'Mato Grosso do Sul'!C80</f>
        <v>2078001</v>
      </c>
      <c r="G36" s="9">
        <f>'Mato Grosso do Sul'!D80</f>
        <v>1220175</v>
      </c>
      <c r="H36" s="9">
        <f>'Mato Grosso do Sul'!E80</f>
        <v>1229166</v>
      </c>
      <c r="I36" s="9">
        <f>'Mato Grosso do Sul'!F80</f>
        <v>2097716</v>
      </c>
      <c r="J36" s="9">
        <f>'Mato Grosso do Sul'!G80</f>
        <v>351625</v>
      </c>
      <c r="K36" s="9">
        <f>'Mato Grosso do Sul'!H80</f>
        <v>2449341</v>
      </c>
      <c r="L36" s="9">
        <f>'Mato Grosso do Sul'!I80</f>
        <v>78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5.75" customHeight="1">
      <c r="A37" s="1"/>
      <c r="B37" s="1"/>
      <c r="C37" s="30" t="s">
        <v>81</v>
      </c>
      <c r="D37" s="30" t="s">
        <v>135</v>
      </c>
      <c r="E37" s="31"/>
      <c r="F37" s="32">
        <f t="shared" ref="F37:L37" si="5">SUBTOTAL(9,F33:F36)</f>
        <v>11636728</v>
      </c>
      <c r="G37" s="32">
        <f t="shared" si="5"/>
        <v>6975848</v>
      </c>
      <c r="H37" s="32">
        <f t="shared" si="5"/>
        <v>7074492</v>
      </c>
      <c r="I37" s="32">
        <f t="shared" si="5"/>
        <v>12479872</v>
      </c>
      <c r="J37" s="32">
        <f t="shared" si="5"/>
        <v>1570468</v>
      </c>
      <c r="K37" s="32">
        <f t="shared" si="5"/>
        <v>14050340</v>
      </c>
      <c r="L37" s="32">
        <f t="shared" si="5"/>
        <v>466</v>
      </c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5.75" customHeight="1">
      <c r="A38" s="1"/>
      <c r="B38" s="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5.75" customHeight="1">
      <c r="A39" s="1"/>
      <c r="B39" s="1"/>
      <c r="C39" s="98" t="s">
        <v>81</v>
      </c>
      <c r="D39" s="98" t="s">
        <v>148</v>
      </c>
      <c r="E39" s="99" t="s">
        <v>149</v>
      </c>
      <c r="F39" s="101">
        <f t="shared" ref="F39:L39" si="6">SUBTOTAL(9,F2:F38)</f>
        <v>169799170</v>
      </c>
      <c r="G39" s="101">
        <f t="shared" si="6"/>
        <v>93390532</v>
      </c>
      <c r="H39" s="101">
        <f t="shared" si="6"/>
        <v>97342162</v>
      </c>
      <c r="I39" s="101">
        <f t="shared" si="6"/>
        <v>160879708</v>
      </c>
      <c r="J39" s="101">
        <f t="shared" si="6"/>
        <v>29852986</v>
      </c>
      <c r="K39" s="101">
        <f t="shared" si="6"/>
        <v>190732694</v>
      </c>
      <c r="L39" s="101">
        <f t="shared" si="6"/>
        <v>5565</v>
      </c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5.75" customHeight="1">
      <c r="A40" s="1"/>
      <c r="B40" s="1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5.75" customHeight="1">
      <c r="A41" s="102" t="s">
        <v>152</v>
      </c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5.75" hidden="1" customHeight="1">
      <c r="A42" s="1"/>
      <c r="B42" s="1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5.75" hidden="1" customHeight="1">
      <c r="A43" s="1"/>
      <c r="B43" s="1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2.0" hidden="1" customHeight="1">
      <c r="A44" s="1"/>
      <c r="B44" s="1"/>
    </row>
    <row r="45" ht="15.75" hidden="1" customHeight="1">
      <c r="A45" s="1"/>
      <c r="B45" s="1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5.75" hidden="1" customHeight="1">
      <c r="A46" s="1"/>
      <c r="B46" s="1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5.75" hidden="1" customHeight="1">
      <c r="A47" s="1"/>
      <c r="B47" s="1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5.75" hidden="1" customHeight="1">
      <c r="A48" s="1"/>
      <c r="B48" s="1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5.75" hidden="1" customHeight="1">
      <c r="A49" s="1"/>
      <c r="B49" s="1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5.75" hidden="1" customHeight="1">
      <c r="A50" s="1"/>
      <c r="B50" s="1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5.75" hidden="1" customHeight="1">
      <c r="A51" s="1"/>
      <c r="B51" s="1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5.75" hidden="1" customHeight="1">
      <c r="A52" s="1"/>
      <c r="B52" s="1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5.75" hidden="1" customHeight="1">
      <c r="A53" s="1"/>
      <c r="B53" s="1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5.75" hidden="1" customHeight="1">
      <c r="A54" s="1"/>
      <c r="B54" s="1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5.75" hidden="1" customHeight="1">
      <c r="A55" s="1"/>
      <c r="B55" s="1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5.75" hidden="1" customHeight="1">
      <c r="A56" s="1"/>
      <c r="B56" s="1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5.75" hidden="1" customHeight="1">
      <c r="A57" s="1"/>
      <c r="B57" s="1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5.75" hidden="1" customHeight="1">
      <c r="A58" s="1"/>
      <c r="B58" s="1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5.75" hidden="1" customHeight="1">
      <c r="A59" s="1"/>
      <c r="B59" s="1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5.75" hidden="1" customHeight="1">
      <c r="A60" s="1"/>
      <c r="B60" s="1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5.75" hidden="1" customHeight="1">
      <c r="A61" s="1"/>
      <c r="B61" s="1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5.75" hidden="1" customHeight="1">
      <c r="A62" s="1"/>
      <c r="B62" s="1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5.75" hidden="1" customHeight="1">
      <c r="A63" s="1"/>
      <c r="B63" s="1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5.75" hidden="1" customHeight="1">
      <c r="A64" s="1"/>
      <c r="B64" s="1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5.75" hidden="1" customHeight="1">
      <c r="A65" s="1"/>
      <c r="B65" s="1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5.75" hidden="1" customHeight="1">
      <c r="A66" s="1"/>
      <c r="B66" s="1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5.75" hidden="1" customHeight="1">
      <c r="A67" s="1"/>
      <c r="B67" s="1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5.75" hidden="1" customHeight="1">
      <c r="A68" s="1"/>
      <c r="B68" s="1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5.75" hidden="1" customHeight="1">
      <c r="A69" s="1"/>
      <c r="B69" s="1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5.75" hidden="1" customHeight="1">
      <c r="A70" s="1"/>
      <c r="B70" s="1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5.75" hidden="1" customHeight="1">
      <c r="A71" s="1"/>
      <c r="B71" s="1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5.75" hidden="1" customHeight="1">
      <c r="A72" s="1"/>
      <c r="B72" s="1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5.75" hidden="1" customHeight="1">
      <c r="A73" s="1"/>
      <c r="B73" s="1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5.75" hidden="1" customHeight="1">
      <c r="A74" s="1"/>
      <c r="B74" s="1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5.75" hidden="1" customHeight="1">
      <c r="A75" s="1"/>
      <c r="B75" s="1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5.75" hidden="1" customHeight="1">
      <c r="A76" s="1"/>
      <c r="B76" s="1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5.75" hidden="1" customHeight="1">
      <c r="A77" s="1"/>
      <c r="B77" s="1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5.75" hidden="1" customHeight="1">
      <c r="A78" s="1"/>
      <c r="B78" s="1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5.75" hidden="1" customHeight="1">
      <c r="A79" s="1"/>
      <c r="B79" s="1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5.75" hidden="1" customHeight="1">
      <c r="A80" s="1"/>
      <c r="B80" s="1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5.75" hidden="1" customHeight="1">
      <c r="A81" s="1"/>
      <c r="B81" s="1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5.75" hidden="1" customHeight="1">
      <c r="A82" s="1"/>
      <c r="B82" s="1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5.75" hidden="1" customHeight="1">
      <c r="A83" s="1"/>
      <c r="B83" s="1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5.75" hidden="1" customHeight="1">
      <c r="A84" s="1"/>
      <c r="B84" s="1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5.75" hidden="1" customHeight="1">
      <c r="A85" s="1"/>
      <c r="B85" s="1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5.75" hidden="1" customHeight="1">
      <c r="A86" s="1"/>
      <c r="B86" s="1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5.75" hidden="1" customHeight="1">
      <c r="A87" s="1"/>
      <c r="B87" s="1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5.75" hidden="1" customHeight="1">
      <c r="A88" s="1"/>
      <c r="B88" s="1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5.75" hidden="1" customHeight="1">
      <c r="A89" s="1"/>
      <c r="B89" s="1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5.75" hidden="1" customHeight="1">
      <c r="A90" s="1"/>
      <c r="B90" s="1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5.75" hidden="1" customHeight="1">
      <c r="A91" s="1"/>
      <c r="B91" s="1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5.75" hidden="1" customHeight="1">
      <c r="A92" s="1"/>
      <c r="B92" s="1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5.75" hidden="1" customHeight="1">
      <c r="A93" s="1"/>
      <c r="B93" s="1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5.75" hidden="1" customHeight="1">
      <c r="A94" s="1"/>
      <c r="B94" s="1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5.75" hidden="1" customHeight="1">
      <c r="A95" s="1"/>
      <c r="B95" s="1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5.75" hidden="1" customHeight="1">
      <c r="A96" s="1"/>
      <c r="B96" s="1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5.75" hidden="1" customHeight="1">
      <c r="A97" s="1"/>
      <c r="B97" s="1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5.75" hidden="1" customHeight="1">
      <c r="A98" s="1"/>
      <c r="B98" s="1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5.75" hidden="1" customHeight="1">
      <c r="A99" s="1"/>
      <c r="B99" s="1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5.75" hidden="1" customHeight="1">
      <c r="A100" s="1"/>
      <c r="B100" s="1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5.75" hidden="1" customHeight="1">
      <c r="A101" s="1"/>
      <c r="B101" s="1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5.75" hidden="1" customHeight="1">
      <c r="A102" s="1"/>
      <c r="B102" s="1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5.75" hidden="1" customHeight="1">
      <c r="A103" s="1"/>
      <c r="B103" s="1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5.75" hidden="1" customHeight="1">
      <c r="A104" s="1"/>
      <c r="B104" s="1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5.75" hidden="1" customHeight="1">
      <c r="A105" s="1"/>
      <c r="B105" s="1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5.75" hidden="1" customHeight="1">
      <c r="A106" s="1"/>
      <c r="B106" s="1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5.75" hidden="1" customHeight="1">
      <c r="A107" s="1"/>
      <c r="B107" s="1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5.75" hidden="1" customHeight="1">
      <c r="A108" s="1"/>
      <c r="B108" s="1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5.75" hidden="1" customHeight="1">
      <c r="A109" s="1"/>
      <c r="B109" s="1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5.75" hidden="1" customHeight="1">
      <c r="A110" s="1"/>
      <c r="B110" s="1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5.75" hidden="1" customHeight="1">
      <c r="A111" s="1"/>
      <c r="B111" s="1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5.75" hidden="1" customHeight="1">
      <c r="A112" s="1"/>
      <c r="B112" s="1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5.75" hidden="1" customHeight="1">
      <c r="A113" s="1"/>
      <c r="B113" s="1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5.75" hidden="1" customHeight="1">
      <c r="A114" s="1"/>
      <c r="B114" s="1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5.75" hidden="1" customHeight="1">
      <c r="A115" s="1"/>
      <c r="B115" s="1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5.75" hidden="1" customHeight="1">
      <c r="A116" s="1"/>
      <c r="B116" s="1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5.75" hidden="1" customHeight="1">
      <c r="A117" s="1"/>
      <c r="B117" s="1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5.75" hidden="1" customHeight="1">
      <c r="A118" s="1"/>
      <c r="B118" s="1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5.75" hidden="1" customHeight="1">
      <c r="A119" s="1"/>
      <c r="B119" s="1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5.75" hidden="1" customHeight="1">
      <c r="A120" s="1"/>
      <c r="B120" s="1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5.75" hidden="1" customHeight="1">
      <c r="A121" s="1"/>
      <c r="B121" s="1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5.75" hidden="1" customHeight="1">
      <c r="A122" s="1"/>
      <c r="B122" s="1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5.75" hidden="1" customHeight="1">
      <c r="A123" s="1"/>
      <c r="B123" s="1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5.75" hidden="1" customHeight="1">
      <c r="A124" s="1"/>
      <c r="B124" s="1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5.75" hidden="1" customHeight="1">
      <c r="A125" s="1"/>
      <c r="B125" s="1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5.75" hidden="1" customHeight="1">
      <c r="A126" s="1"/>
      <c r="B126" s="1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5.75" hidden="1" customHeight="1">
      <c r="A127" s="1"/>
      <c r="B127" s="1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5.75" hidden="1" customHeight="1">
      <c r="A128" s="1"/>
      <c r="B128" s="1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5.75" hidden="1" customHeight="1">
      <c r="A129" s="1"/>
      <c r="B129" s="1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5.75" hidden="1" customHeight="1">
      <c r="A130" s="1"/>
      <c r="B130" s="1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5.75" hidden="1" customHeight="1">
      <c r="A131" s="1"/>
      <c r="B131" s="1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5.75" hidden="1" customHeight="1">
      <c r="A132" s="1"/>
      <c r="B132" s="1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5.75" hidden="1" customHeight="1">
      <c r="A133" s="1"/>
      <c r="B133" s="1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5.75" hidden="1" customHeight="1">
      <c r="A134" s="1"/>
      <c r="B134" s="1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5.75" hidden="1" customHeight="1">
      <c r="A135" s="1"/>
      <c r="B135" s="1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5.75" hidden="1" customHeight="1">
      <c r="A136" s="1"/>
      <c r="B136" s="1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5.75" hidden="1" customHeight="1">
      <c r="A137" s="1"/>
      <c r="B137" s="1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5.75" hidden="1" customHeight="1">
      <c r="A138" s="1"/>
      <c r="B138" s="1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5.75" hidden="1" customHeight="1">
      <c r="A139" s="1"/>
      <c r="B139" s="1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5.75" hidden="1" customHeight="1">
      <c r="A140" s="1"/>
      <c r="B140" s="1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5.75" hidden="1" customHeight="1">
      <c r="A141" s="1"/>
      <c r="B141" s="1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5.75" hidden="1" customHeight="1">
      <c r="A142" s="1"/>
      <c r="B142" s="1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5.75" hidden="1" customHeight="1">
      <c r="A143" s="1"/>
      <c r="B143" s="1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5.75" hidden="1" customHeight="1">
      <c r="A144" s="1"/>
      <c r="B144" s="1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5.75" hidden="1" customHeight="1">
      <c r="A145" s="1"/>
      <c r="B145" s="1"/>
      <c r="M145" s="118"/>
      <c r="N145" s="118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</row>
    <row r="146" ht="15.75" hidden="1" customHeight="1">
      <c r="A146" s="1"/>
      <c r="B146" s="1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5.75" hidden="1" customHeight="1">
      <c r="A147" s="1"/>
      <c r="B147" s="1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5.75" hidden="1" customHeight="1">
      <c r="A148" s="1"/>
      <c r="B148" s="1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5.75" hidden="1" customHeight="1">
      <c r="A149" s="1"/>
      <c r="B149" s="1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5.75" hidden="1" customHeight="1">
      <c r="A150" s="1"/>
      <c r="B150" s="1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5.75" hidden="1" customHeight="1">
      <c r="A151" s="1"/>
      <c r="B151" s="1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5.75" hidden="1" customHeight="1">
      <c r="A152" s="1"/>
      <c r="B152" s="1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5.75" hidden="1" customHeight="1">
      <c r="A153" s="1"/>
      <c r="B153" s="1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5.75" hidden="1" customHeight="1">
      <c r="A154" s="1"/>
      <c r="B154" s="1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5.75" hidden="1" customHeight="1">
      <c r="A155" s="1"/>
      <c r="B155" s="1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5.75" hidden="1" customHeight="1">
      <c r="A156" s="1"/>
      <c r="B156" s="1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5.75" hidden="1" customHeight="1">
      <c r="A157" s="1"/>
      <c r="B157" s="1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5.75" hidden="1" customHeight="1">
      <c r="A158" s="1"/>
      <c r="B158" s="1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5.75" hidden="1" customHeight="1">
      <c r="A159" s="1"/>
      <c r="B159" s="1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5.75" hidden="1" customHeight="1">
      <c r="A160" s="1"/>
      <c r="B160" s="1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5.75" hidden="1" customHeight="1">
      <c r="A161" s="1"/>
      <c r="B161" s="1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5.75" hidden="1" customHeight="1">
      <c r="A162" s="1"/>
      <c r="B162" s="1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5.75" hidden="1" customHeight="1">
      <c r="A163" s="1"/>
      <c r="B163" s="1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5.75" hidden="1" customHeight="1">
      <c r="A164" s="1"/>
      <c r="B164" s="1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5.75" hidden="1" customHeight="1">
      <c r="A165" s="1"/>
      <c r="B165" s="1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5.75" hidden="1" customHeight="1">
      <c r="A166" s="1"/>
      <c r="B166" s="1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5.75" hidden="1" customHeight="1">
      <c r="A167" s="1"/>
      <c r="B167" s="1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5.75" hidden="1" customHeight="1">
      <c r="A168" s="1"/>
      <c r="B168" s="1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5.75" hidden="1" customHeight="1">
      <c r="A169" s="1"/>
      <c r="B169" s="1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5.75" hidden="1" customHeight="1">
      <c r="A170" s="1"/>
      <c r="B170" s="1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5.75" hidden="1" customHeight="1">
      <c r="A171" s="1"/>
      <c r="B171" s="1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5.75" hidden="1" customHeight="1">
      <c r="A172" s="1"/>
      <c r="B172" s="1"/>
      <c r="M172" s="118"/>
      <c r="N172" s="118"/>
      <c r="O172" s="118"/>
      <c r="P172" s="118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</row>
    <row r="173" ht="15.75" hidden="1" customHeight="1">
      <c r="A173" s="1"/>
      <c r="B173" s="1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5.75" hidden="1" customHeight="1">
      <c r="A174" s="1"/>
      <c r="B174" s="1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5.75" hidden="1" customHeight="1">
      <c r="A175" s="1"/>
      <c r="B175" s="1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5.75" hidden="1" customHeight="1">
      <c r="A176" s="1"/>
      <c r="B176" s="1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5.75" hidden="1" customHeight="1">
      <c r="A177" s="1"/>
      <c r="B177" s="1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5.75" hidden="1" customHeight="1">
      <c r="A178" s="1"/>
      <c r="B178" s="1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5.75" hidden="1" customHeight="1">
      <c r="A179" s="1"/>
      <c r="B179" s="1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5.75" hidden="1" customHeight="1">
      <c r="A180" s="1"/>
      <c r="B180" s="1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5.75" hidden="1" customHeight="1">
      <c r="A181" s="1"/>
      <c r="B181" s="1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5.75" hidden="1" customHeight="1">
      <c r="A182" s="1"/>
      <c r="B182" s="1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5.75" hidden="1" customHeight="1">
      <c r="A183" s="1"/>
      <c r="B183" s="1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5.75" hidden="1" customHeight="1">
      <c r="A184" s="1"/>
      <c r="B184" s="1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5.75" hidden="1" customHeight="1">
      <c r="A185" s="1"/>
      <c r="B185" s="1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5.75" hidden="1" customHeight="1">
      <c r="A186" s="1"/>
      <c r="B186" s="1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5.75" hidden="1" customHeight="1">
      <c r="A187" s="1"/>
      <c r="B187" s="1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5.75" hidden="1" customHeight="1">
      <c r="A188" s="1"/>
      <c r="B188" s="1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5.75" hidden="1" customHeight="1">
      <c r="A189" s="1"/>
      <c r="B189" s="1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5.75" hidden="1" customHeight="1">
      <c r="A190" s="1"/>
      <c r="B190" s="1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5.75" hidden="1" customHeight="1">
      <c r="A191" s="1"/>
      <c r="B191" s="1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5.75" hidden="1" customHeight="1">
      <c r="A192" s="1"/>
      <c r="B192" s="1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5.75" hidden="1" customHeight="1">
      <c r="A193" s="1"/>
      <c r="B193" s="1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5.75" hidden="1" customHeight="1">
      <c r="A194" s="1"/>
      <c r="B194" s="1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5.75" hidden="1" customHeight="1">
      <c r="A195" s="1"/>
      <c r="B195" s="1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5.75" hidden="1" customHeight="1">
      <c r="A196" s="1"/>
      <c r="B196" s="1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5.75" hidden="1" customHeight="1">
      <c r="A197" s="1"/>
      <c r="B197" s="1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5.75" hidden="1" customHeight="1">
      <c r="A198" s="1"/>
      <c r="B198" s="1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5.75" hidden="1" customHeight="1">
      <c r="A199" s="1"/>
      <c r="B199" s="1"/>
      <c r="M199" s="118"/>
      <c r="N199" s="118"/>
      <c r="O199" s="118"/>
      <c r="P199" s="118"/>
      <c r="Q199" s="118"/>
      <c r="R199" s="118"/>
      <c r="S199" s="118"/>
      <c r="T199" s="118"/>
      <c r="U199" s="118"/>
      <c r="V199" s="118"/>
      <c r="W199" s="118"/>
      <c r="X199" s="118"/>
      <c r="Y199" s="118"/>
      <c r="Z199" s="118"/>
    </row>
    <row r="200" ht="15.75" hidden="1" customHeight="1">
      <c r="A200" s="1"/>
      <c r="B200" s="1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5.75" hidden="1" customHeight="1">
      <c r="A201" s="1"/>
      <c r="B201" s="1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5.75" hidden="1" customHeight="1">
      <c r="A202" s="1"/>
      <c r="B202" s="1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5.75" hidden="1" customHeight="1">
      <c r="A203" s="1"/>
      <c r="B203" s="1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5.75" hidden="1" customHeight="1">
      <c r="A204" s="1"/>
      <c r="B204" s="1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5.75" hidden="1" customHeight="1">
      <c r="A205" s="1"/>
      <c r="B205" s="1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5.75" hidden="1" customHeight="1">
      <c r="A206" s="1"/>
      <c r="B206" s="1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5.75" hidden="1" customHeight="1">
      <c r="A207" s="1"/>
      <c r="B207" s="1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5.75" hidden="1" customHeight="1">
      <c r="A208" s="1"/>
      <c r="B208" s="1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5.75" hidden="1" customHeight="1">
      <c r="A209" s="1"/>
      <c r="B209" s="1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5.75" hidden="1" customHeight="1">
      <c r="A210" s="1"/>
      <c r="B210" s="1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5.75" hidden="1" customHeight="1">
      <c r="A211" s="1"/>
      <c r="B211" s="1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5.75" hidden="1" customHeight="1">
      <c r="A212" s="1"/>
      <c r="B212" s="1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5.75" hidden="1" customHeight="1">
      <c r="A213" s="1"/>
      <c r="B213" s="1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5.75" hidden="1" customHeight="1">
      <c r="A214" s="1"/>
      <c r="B214" s="1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5.75" hidden="1" customHeight="1">
      <c r="A215" s="1"/>
      <c r="B215" s="1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5.75" hidden="1" customHeight="1">
      <c r="A216" s="1"/>
      <c r="B216" s="1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5.75" hidden="1" customHeight="1">
      <c r="A217" s="1"/>
      <c r="B217" s="1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5.75" hidden="1" customHeight="1">
      <c r="A218" s="1"/>
      <c r="B218" s="1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5.75" hidden="1" customHeight="1">
      <c r="A219" s="1"/>
      <c r="B219" s="1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5.75" hidden="1" customHeight="1">
      <c r="A220" s="1"/>
      <c r="B220" s="1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5.75" hidden="1" customHeight="1">
      <c r="A221" s="1"/>
      <c r="B221" s="1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5.75" hidden="1" customHeight="1">
      <c r="A222" s="1"/>
      <c r="B222" s="1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5.75" hidden="1" customHeight="1">
      <c r="A223" s="1"/>
      <c r="B223" s="1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5.75" hidden="1" customHeight="1">
      <c r="A224" s="1"/>
      <c r="B224" s="1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hidden="1" customHeight="1">
      <c r="A225" s="1"/>
      <c r="B225" s="1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hidden="1" customHeight="1">
      <c r="A226" s="1"/>
      <c r="B226" s="1"/>
      <c r="M226" s="118"/>
      <c r="N226" s="118"/>
      <c r="O226" s="118"/>
      <c r="P226" s="118"/>
      <c r="Q226" s="118"/>
      <c r="R226" s="118"/>
      <c r="S226" s="118"/>
      <c r="T226" s="118"/>
      <c r="U226" s="118"/>
      <c r="V226" s="118"/>
      <c r="W226" s="118"/>
      <c r="X226" s="118"/>
      <c r="Y226" s="118"/>
      <c r="Z226" s="118"/>
    </row>
    <row r="227" ht="15.75" hidden="1" customHeight="1">
      <c r="A227" s="1"/>
      <c r="B227" s="1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hidden="1" customHeight="1">
      <c r="A228" s="1"/>
      <c r="B228" s="1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hidden="1" customHeight="1">
      <c r="A229" s="1"/>
      <c r="B229" s="1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hidden="1" customHeight="1">
      <c r="A230" s="1"/>
      <c r="B230" s="1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hidden="1" customHeight="1">
      <c r="A231" s="1"/>
      <c r="B231" s="1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hidden="1" customHeight="1">
      <c r="A232" s="1"/>
      <c r="B232" s="1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hidden="1" customHeight="1">
      <c r="A233" s="1"/>
      <c r="B233" s="1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hidden="1" customHeight="1">
      <c r="A234" s="1"/>
      <c r="B234" s="1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hidden="1" customHeight="1">
      <c r="A235" s="1"/>
      <c r="B235" s="1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hidden="1" customHeight="1">
      <c r="A236" s="1"/>
      <c r="B236" s="1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hidden="1" customHeight="1">
      <c r="A237" s="1"/>
      <c r="B237" s="1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hidden="1" customHeight="1">
      <c r="A238" s="1"/>
      <c r="B238" s="1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hidden="1" customHeight="1">
      <c r="A239" s="1"/>
      <c r="B239" s="1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hidden="1" customHeight="1">
      <c r="A240" s="1"/>
      <c r="B240" s="1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hidden="1" customHeight="1">
      <c r="A241" s="1"/>
      <c r="B241" s="1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2.0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2.0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2.0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2.0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2.0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2.0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2.0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2.0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2.0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2.0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2.0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2.0" customHeight="1">
      <c r="A253" s="118"/>
      <c r="B253" s="118"/>
      <c r="C253" s="118"/>
      <c r="D253" s="118"/>
      <c r="E253" s="118"/>
      <c r="F253" s="118"/>
      <c r="G253" s="118"/>
      <c r="H253" s="118"/>
      <c r="I253" s="118"/>
      <c r="J253" s="118"/>
      <c r="K253" s="118"/>
      <c r="L253" s="118"/>
      <c r="M253" s="118"/>
      <c r="N253" s="118"/>
      <c r="O253" s="118"/>
      <c r="P253" s="118"/>
      <c r="Q253" s="118"/>
      <c r="R253" s="118"/>
      <c r="S253" s="118"/>
      <c r="T253" s="118"/>
      <c r="U253" s="118"/>
      <c r="V253" s="118"/>
      <c r="W253" s="118"/>
      <c r="X253" s="118"/>
      <c r="Y253" s="118"/>
      <c r="Z253" s="118"/>
    </row>
    <row r="254" ht="12.0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2.0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2.0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2.0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2.0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2.0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2.0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2.0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2.0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2.0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2.0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2.0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2.0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2.0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2.0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2.0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2.0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2.0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2.0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2.0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2.0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2.0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2.0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2.0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2.0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2.0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2.0" customHeight="1">
      <c r="A280" s="118"/>
      <c r="B280" s="118"/>
      <c r="C280" s="118"/>
      <c r="D280" s="118"/>
      <c r="E280" s="118"/>
      <c r="F280" s="118"/>
      <c r="G280" s="118"/>
      <c r="H280" s="118"/>
      <c r="I280" s="118"/>
      <c r="J280" s="118"/>
      <c r="K280" s="118"/>
      <c r="L280" s="118"/>
      <c r="M280" s="118"/>
      <c r="N280" s="118"/>
      <c r="O280" s="118"/>
      <c r="P280" s="118"/>
      <c r="Q280" s="118"/>
      <c r="R280" s="118"/>
      <c r="S280" s="118"/>
      <c r="T280" s="118"/>
      <c r="U280" s="118"/>
      <c r="V280" s="118"/>
      <c r="W280" s="118"/>
      <c r="X280" s="118"/>
      <c r="Y280" s="118"/>
      <c r="Z280" s="118"/>
    </row>
    <row r="281" ht="12.0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2.0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2.0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2.0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2.0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2.0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2.0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2.0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2.0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2.0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2.0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2.0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2.0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2.0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2.0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2.0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2.0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2.0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2.0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2.0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2.0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2.0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2.0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2.0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2.0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2.0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2.0" customHeight="1">
      <c r="A307" s="118"/>
      <c r="B307" s="118"/>
      <c r="C307" s="118"/>
      <c r="D307" s="118"/>
      <c r="E307" s="118"/>
      <c r="F307" s="118"/>
      <c r="G307" s="118"/>
      <c r="H307" s="118"/>
      <c r="I307" s="118"/>
      <c r="J307" s="118"/>
      <c r="K307" s="118"/>
      <c r="L307" s="118"/>
      <c r="M307" s="118"/>
      <c r="N307" s="118"/>
      <c r="O307" s="118"/>
      <c r="P307" s="118"/>
      <c r="Q307" s="118"/>
      <c r="R307" s="118"/>
      <c r="S307" s="118"/>
      <c r="T307" s="118"/>
      <c r="U307" s="118"/>
      <c r="V307" s="118"/>
      <c r="W307" s="118"/>
      <c r="X307" s="118"/>
      <c r="Y307" s="118"/>
      <c r="Z307" s="118"/>
    </row>
    <row r="308" ht="12.0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2.0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2.0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2.0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2.0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2.0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2.0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2.0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2.0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2.0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2.0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2.0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2.0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2.0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2.0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2.0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2.0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2.0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2.0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2.0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2.0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2.0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2.0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2.0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2.0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2.0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2.0" customHeight="1">
      <c r="A334" s="118"/>
      <c r="B334" s="118"/>
      <c r="C334" s="118"/>
      <c r="D334" s="118"/>
      <c r="E334" s="118"/>
      <c r="F334" s="118"/>
      <c r="G334" s="118"/>
      <c r="H334" s="118"/>
      <c r="I334" s="118"/>
      <c r="J334" s="118"/>
      <c r="K334" s="118"/>
      <c r="L334" s="118"/>
      <c r="M334" s="118"/>
      <c r="N334" s="118"/>
      <c r="O334" s="118"/>
      <c r="P334" s="118"/>
      <c r="Q334" s="118"/>
      <c r="R334" s="118"/>
      <c r="S334" s="118"/>
      <c r="T334" s="118"/>
      <c r="U334" s="118"/>
      <c r="V334" s="118"/>
      <c r="W334" s="118"/>
      <c r="X334" s="118"/>
      <c r="Y334" s="118"/>
      <c r="Z334" s="118"/>
    </row>
    <row r="335" ht="12.0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2.0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2.0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2.0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2.0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2.0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2.0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2.0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2.0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2.0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2.0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2.0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2.0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2.0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2.0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2.0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2.0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2.0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2.0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2.0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2.0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2.0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2.0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2.0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2.0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2.0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2.0" customHeight="1">
      <c r="A361" s="118"/>
      <c r="B361" s="118"/>
      <c r="C361" s="118"/>
      <c r="D361" s="118"/>
      <c r="E361" s="118"/>
      <c r="F361" s="118"/>
      <c r="G361" s="118"/>
      <c r="H361" s="118"/>
      <c r="I361" s="118"/>
      <c r="J361" s="118"/>
      <c r="K361" s="118"/>
      <c r="L361" s="118"/>
      <c r="M361" s="118"/>
      <c r="N361" s="118"/>
      <c r="O361" s="118"/>
      <c r="P361" s="118"/>
      <c r="Q361" s="118"/>
      <c r="R361" s="118"/>
      <c r="S361" s="118"/>
      <c r="T361" s="118"/>
      <c r="U361" s="118"/>
      <c r="V361" s="118"/>
      <c r="W361" s="118"/>
      <c r="X361" s="118"/>
      <c r="Y361" s="118"/>
      <c r="Z361" s="118"/>
    </row>
    <row r="362" ht="12.0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2.0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2.0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2.0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2.0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2.0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2.0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2.0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2.0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2.0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2.0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2.0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2.0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2.0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2.0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2.0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2.0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2.0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2.0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2.0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2.0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2.0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2.0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2.0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2.0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2.0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2.0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2.0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2.0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2.0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2.0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2.0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2.0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2.0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2.0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2.0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2.0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2.0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2.0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2.0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2.0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2.0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2.0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2.0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2.0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2.0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2.0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2.0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2.0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2.0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2.0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2.0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2.0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2.0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2.0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2.0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2.0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2.0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2.0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2.0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2.0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2.0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2.0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2.0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2.0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2.0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2.0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2.0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2.0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2.0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2.0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2.0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2.0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2.0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2.0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2.0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2.0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2.0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2.0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2.0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2.0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2.0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2.0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2.0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2.0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2.0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2.0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2.0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2.0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2.0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2.0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2.0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2.0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2.0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2.0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2.0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2.0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2.0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2.0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2.0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2.0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2.0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2.0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2.0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2.0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2.0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2.0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2.0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2.0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2.0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2.0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2.0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2.0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2.0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2.0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2.0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2.0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2.0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2.0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2.0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2.0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2.0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2.0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2.0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2.0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2.0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2.0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2.0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2.0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2.0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2.0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2.0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2.0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2.0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2.0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2.0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2.0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2.0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2.0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2.0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2.0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2.0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2.0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2.0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2.0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2.0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2.0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2.0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2.0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2.0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2.0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2.0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2.0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2.0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2.0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2.0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2.0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2.0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2.0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2.0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2.0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2.0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2.0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2.0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2.0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2.0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2.0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2.0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2.0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2.0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2.0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2.0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2.0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2.0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2.0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2.0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2.0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2.0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2.0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2.0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2.0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2.0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2.0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2.0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2.0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2.0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2.0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2.0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2.0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2.0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2.0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2.0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2.0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2.0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2.0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2.0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2.0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2.0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2.0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2.0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2.0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2.0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2.0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2.0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2.0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2.0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2.0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2.0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2.0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2.0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2.0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2.0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2.0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2.0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2.0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2.0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2.0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2.0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2.0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2.0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2.0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2.0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2.0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2.0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2.0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2.0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2.0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2.0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2.0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2.0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2.0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2.0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2.0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2.0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2.0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2.0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2.0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2.0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2.0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2.0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2.0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2.0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2.0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2.0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2.0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2.0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2.0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2.0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2.0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2.0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2.0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2.0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2.0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2.0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2.0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2.0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2.0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2.0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2.0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2.0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2.0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2.0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2.0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2.0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2.0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2.0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2.0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2.0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2.0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2.0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2.0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2.0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2.0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2.0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2.0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2.0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2.0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2.0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2.0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2.0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2.0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2.0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2.0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2.0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2.0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2.0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2.0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2.0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2.0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2.0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2.0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2.0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2.0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2.0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2.0" customHeight="1">
      <c r="A656" s="132"/>
      <c r="B656" s="132"/>
      <c r="C656" s="132"/>
      <c r="D656" s="132"/>
      <c r="E656" s="132"/>
      <c r="F656" s="132"/>
      <c r="G656" s="132"/>
      <c r="H656" s="132"/>
      <c r="I656" s="132"/>
      <c r="J656" s="132"/>
      <c r="K656" s="132"/>
      <c r="L656" s="132"/>
      <c r="M656" s="132"/>
      <c r="N656" s="132"/>
      <c r="O656" s="132"/>
      <c r="P656" s="132"/>
      <c r="Q656" s="132"/>
      <c r="R656" s="132"/>
      <c r="S656" s="132"/>
      <c r="T656" s="132"/>
      <c r="U656" s="132"/>
      <c r="V656" s="132"/>
      <c r="W656" s="132"/>
      <c r="X656" s="132"/>
      <c r="Y656" s="132"/>
      <c r="Z656" s="132"/>
    </row>
    <row r="657" ht="12.0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60">
    <mergeCell ref="G26:G27"/>
    <mergeCell ref="H26:H27"/>
    <mergeCell ref="I20:I21"/>
    <mergeCell ref="J20:J21"/>
    <mergeCell ref="H20:H21"/>
    <mergeCell ref="K20:K21"/>
    <mergeCell ref="L20:L21"/>
    <mergeCell ref="G20:G21"/>
    <mergeCell ref="K31:K32"/>
    <mergeCell ref="L31:L32"/>
    <mergeCell ref="D31:D32"/>
    <mergeCell ref="E31:E32"/>
    <mergeCell ref="I31:I32"/>
    <mergeCell ref="J26:J27"/>
    <mergeCell ref="J31:J32"/>
    <mergeCell ref="K26:K27"/>
    <mergeCell ref="L26:L27"/>
    <mergeCell ref="C37:C38"/>
    <mergeCell ref="C39:C40"/>
    <mergeCell ref="E39:E40"/>
    <mergeCell ref="G31:G32"/>
    <mergeCell ref="H31:H32"/>
    <mergeCell ref="C31:C32"/>
    <mergeCell ref="D37:D38"/>
    <mergeCell ref="F31:F32"/>
    <mergeCell ref="H39:H40"/>
    <mergeCell ref="D39:D40"/>
    <mergeCell ref="E37:E38"/>
    <mergeCell ref="F37:F38"/>
    <mergeCell ref="G37:G38"/>
    <mergeCell ref="H37:H38"/>
    <mergeCell ref="I37:I38"/>
    <mergeCell ref="K37:K38"/>
    <mergeCell ref="L37:L38"/>
    <mergeCell ref="J37:J38"/>
    <mergeCell ref="F39:F40"/>
    <mergeCell ref="G39:G40"/>
    <mergeCell ref="I39:I40"/>
    <mergeCell ref="J39:J40"/>
    <mergeCell ref="K39:K40"/>
    <mergeCell ref="L39:L40"/>
    <mergeCell ref="I26:I27"/>
    <mergeCell ref="C26:C27"/>
    <mergeCell ref="D26:D27"/>
    <mergeCell ref="E26:E27"/>
    <mergeCell ref="F26:F27"/>
    <mergeCell ref="C20:C21"/>
    <mergeCell ref="D20:D21"/>
    <mergeCell ref="E20:E21"/>
    <mergeCell ref="F20:F21"/>
    <mergeCell ref="H9:H10"/>
    <mergeCell ref="I9:I10"/>
    <mergeCell ref="J9:J10"/>
    <mergeCell ref="K9:K10"/>
    <mergeCell ref="L9:L10"/>
    <mergeCell ref="D9:D10"/>
    <mergeCell ref="E9:E10"/>
    <mergeCell ref="F9:F10"/>
    <mergeCell ref="G9:G10"/>
    <mergeCell ref="C9:C10"/>
  </mergeCells>
  <printOptions/>
  <pageMargins bottom="0.75" footer="0.0" header="0.0" left="0.7" right="0.7" top="0.75"/>
  <pageSetup orientation="landscape"/>
  <headerFooter>
    <oddHeader>&amp;LCENSO 2010&amp;CSÃO PAULO&amp;RDE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1200013.0</v>
      </c>
      <c r="B2" s="18" t="s">
        <v>49</v>
      </c>
      <c r="C2" s="19">
        <v>7935.0</v>
      </c>
      <c r="D2" s="19">
        <v>6597.0</v>
      </c>
      <c r="E2" s="19">
        <v>5941.0</v>
      </c>
      <c r="F2" s="19">
        <v>5916.0</v>
      </c>
      <c r="G2" s="19">
        <v>6622.0</v>
      </c>
      <c r="H2" s="19">
        <v>12538.0</v>
      </c>
      <c r="I2" s="20"/>
      <c r="J2" s="21">
        <v>-9.8278</v>
      </c>
      <c r="K2" s="21">
        <v>-66.8833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1200054.0</v>
      </c>
      <c r="B3" s="23" t="s">
        <v>64</v>
      </c>
      <c r="C3" s="24">
        <v>3490.0</v>
      </c>
      <c r="D3" s="24">
        <v>3091.0</v>
      </c>
      <c r="E3" s="24">
        <v>2984.0</v>
      </c>
      <c r="F3" s="24">
        <v>3703.0</v>
      </c>
      <c r="G3" s="24">
        <v>2372.0</v>
      </c>
      <c r="H3" s="24">
        <v>6075.0</v>
      </c>
      <c r="I3" s="25"/>
      <c r="J3" s="26">
        <v>-10.9414</v>
      </c>
      <c r="K3" s="26">
        <v>-69.5669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1200104.0</v>
      </c>
      <c r="B4" s="18" t="s">
        <v>68</v>
      </c>
      <c r="C4" s="19">
        <v>17013.0</v>
      </c>
      <c r="D4" s="19">
        <v>11060.0</v>
      </c>
      <c r="E4" s="19">
        <v>10378.0</v>
      </c>
      <c r="F4" s="19">
        <v>14299.0</v>
      </c>
      <c r="G4" s="19">
        <v>7139.0</v>
      </c>
      <c r="H4" s="19">
        <v>21438.0</v>
      </c>
      <c r="I4" s="20"/>
      <c r="J4" s="21">
        <v>-11.0161</v>
      </c>
      <c r="K4" s="21">
        <v>-68.7481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1200138.0</v>
      </c>
      <c r="B5" s="23" t="s">
        <v>80</v>
      </c>
      <c r="C5" s="24">
        <v>5826.0</v>
      </c>
      <c r="D5" s="24">
        <v>4560.0</v>
      </c>
      <c r="E5" s="24">
        <v>3914.0</v>
      </c>
      <c r="F5" s="24">
        <v>3681.0</v>
      </c>
      <c r="G5" s="24">
        <v>4793.0</v>
      </c>
      <c r="H5" s="24">
        <v>8474.0</v>
      </c>
      <c r="I5" s="25"/>
      <c r="J5" s="26">
        <v>-9.8306</v>
      </c>
      <c r="K5" s="26">
        <v>-67.9522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1200179.0</v>
      </c>
      <c r="B6" s="18" t="s">
        <v>84</v>
      </c>
      <c r="C6" s="19">
        <v>5206.0</v>
      </c>
      <c r="D6" s="19">
        <v>4658.0</v>
      </c>
      <c r="E6" s="19">
        <v>4152.0</v>
      </c>
      <c r="F6" s="19">
        <v>3928.0</v>
      </c>
      <c r="G6" s="19">
        <v>4882.0</v>
      </c>
      <c r="H6" s="19">
        <v>8810.0</v>
      </c>
      <c r="I6" s="20"/>
      <c r="J6" s="21">
        <v>-10.5728</v>
      </c>
      <c r="K6" s="21">
        <v>-67.6756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1200203.0</v>
      </c>
      <c r="B7" s="23" t="s">
        <v>85</v>
      </c>
      <c r="C7" s="24">
        <v>67441.0</v>
      </c>
      <c r="D7" s="24">
        <v>39185.0</v>
      </c>
      <c r="E7" s="24">
        <v>39259.0</v>
      </c>
      <c r="F7" s="24">
        <v>55259.0</v>
      </c>
      <c r="G7" s="24">
        <v>23185.0</v>
      </c>
      <c r="H7" s="24">
        <v>78444.0</v>
      </c>
      <c r="I7" s="25"/>
      <c r="J7" s="26">
        <v>-7.6311</v>
      </c>
      <c r="K7" s="26">
        <v>-72.67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1200252.0</v>
      </c>
      <c r="B8" s="18" t="s">
        <v>91</v>
      </c>
      <c r="C8" s="19">
        <v>11028.0</v>
      </c>
      <c r="D8" s="19">
        <v>7636.0</v>
      </c>
      <c r="E8" s="19">
        <v>7490.0</v>
      </c>
      <c r="F8" s="19">
        <v>10622.0</v>
      </c>
      <c r="G8" s="19">
        <v>4504.0</v>
      </c>
      <c r="H8" s="19">
        <v>15126.0</v>
      </c>
      <c r="I8" s="20"/>
      <c r="J8" s="21">
        <v>-11.0289</v>
      </c>
      <c r="K8" s="21">
        <v>-68.7414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1200302.0</v>
      </c>
      <c r="B9" s="23" t="s">
        <v>94</v>
      </c>
      <c r="C9" s="24">
        <v>26722.0</v>
      </c>
      <c r="D9" s="24">
        <v>16660.0</v>
      </c>
      <c r="E9" s="24">
        <v>15651.0</v>
      </c>
      <c r="F9" s="24">
        <v>16635.0</v>
      </c>
      <c r="G9" s="24">
        <v>15676.0</v>
      </c>
      <c r="H9" s="24">
        <v>32311.0</v>
      </c>
      <c r="I9" s="25"/>
      <c r="J9" s="26">
        <v>-8.1642</v>
      </c>
      <c r="K9" s="26">
        <v>-70.3536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1200328.0</v>
      </c>
      <c r="B10" s="18" t="s">
        <v>97</v>
      </c>
      <c r="C10" s="19">
        <v>4454.0</v>
      </c>
      <c r="D10" s="19">
        <v>3396.0</v>
      </c>
      <c r="E10" s="19">
        <v>3135.0</v>
      </c>
      <c r="F10" s="19">
        <v>2265.0</v>
      </c>
      <c r="G10" s="19">
        <v>4266.0</v>
      </c>
      <c r="H10" s="19">
        <v>6531.0</v>
      </c>
      <c r="I10" s="20"/>
      <c r="J10" s="21">
        <v>-9.4342</v>
      </c>
      <c r="K10" s="21">
        <v>-71.8839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1200336.0</v>
      </c>
      <c r="B11" s="23" t="s">
        <v>99</v>
      </c>
      <c r="C11" s="24">
        <v>11095.0</v>
      </c>
      <c r="D11" s="24">
        <v>7856.0</v>
      </c>
      <c r="E11" s="24">
        <v>7390.0</v>
      </c>
      <c r="F11" s="24">
        <v>8782.0</v>
      </c>
      <c r="G11" s="24">
        <v>6464.0</v>
      </c>
      <c r="H11" s="24">
        <v>15246.0</v>
      </c>
      <c r="I11" s="25"/>
      <c r="J11" s="26">
        <v>-7.6142</v>
      </c>
      <c r="K11" s="26">
        <v>-72.8958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1200344.0</v>
      </c>
      <c r="B12" s="18" t="s">
        <v>100</v>
      </c>
      <c r="C12" s="19">
        <v>6374.0</v>
      </c>
      <c r="D12" s="19">
        <v>4256.0</v>
      </c>
      <c r="E12" s="19">
        <v>3733.0</v>
      </c>
      <c r="F12" s="19">
        <v>5285.0</v>
      </c>
      <c r="G12" s="19">
        <v>2704.0</v>
      </c>
      <c r="H12" s="19">
        <v>7989.0</v>
      </c>
      <c r="I12" s="20"/>
      <c r="J12" s="21">
        <v>-8.8389</v>
      </c>
      <c r="K12" s="21">
        <v>-69.2597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1200351.0</v>
      </c>
      <c r="B13" s="23" t="s">
        <v>102</v>
      </c>
      <c r="C13" s="24">
        <v>8295.0</v>
      </c>
      <c r="D13" s="24">
        <v>7437.0</v>
      </c>
      <c r="E13" s="24">
        <v>6763.0</v>
      </c>
      <c r="F13" s="24">
        <v>3971.0</v>
      </c>
      <c r="G13" s="24">
        <v>10229.0</v>
      </c>
      <c r="H13" s="24">
        <v>14200.0</v>
      </c>
      <c r="I13" s="25"/>
      <c r="J13" s="26">
        <v>-8.9411</v>
      </c>
      <c r="K13" s="26">
        <v>-72.7917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1200385.0</v>
      </c>
      <c r="B14" s="18" t="s">
        <v>103</v>
      </c>
      <c r="C14" s="19">
        <v>15172.0</v>
      </c>
      <c r="D14" s="19">
        <v>8997.0</v>
      </c>
      <c r="E14" s="19">
        <v>8206.0</v>
      </c>
      <c r="F14" s="19">
        <v>10390.0</v>
      </c>
      <c r="G14" s="19">
        <v>6813.0</v>
      </c>
      <c r="H14" s="19">
        <v>17203.0</v>
      </c>
      <c r="I14" s="20"/>
      <c r="J14" s="21">
        <v>-10.3353</v>
      </c>
      <c r="K14" s="21">
        <v>-67.1856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1200807.0</v>
      </c>
      <c r="B15" s="23" t="s">
        <v>108</v>
      </c>
      <c r="C15" s="24">
        <v>11418.0</v>
      </c>
      <c r="D15" s="24">
        <v>7806.0</v>
      </c>
      <c r="E15" s="24">
        <v>7000.0</v>
      </c>
      <c r="F15" s="24">
        <v>1955.0</v>
      </c>
      <c r="G15" s="24">
        <v>12851.0</v>
      </c>
      <c r="H15" s="24">
        <v>14806.0</v>
      </c>
      <c r="I15" s="25"/>
      <c r="J15" s="26">
        <v>-9.5883</v>
      </c>
      <c r="K15" s="26">
        <v>-67.5325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1200393.0</v>
      </c>
      <c r="B16" s="18" t="s">
        <v>110</v>
      </c>
      <c r="C16" s="19">
        <v>5485.0</v>
      </c>
      <c r="D16" s="19">
        <v>4791.0</v>
      </c>
      <c r="E16" s="19">
        <v>4381.0</v>
      </c>
      <c r="F16" s="19">
        <v>3317.0</v>
      </c>
      <c r="G16" s="19">
        <v>5855.0</v>
      </c>
      <c r="H16" s="19">
        <v>9172.0</v>
      </c>
      <c r="I16" s="20"/>
      <c r="J16" s="21">
        <v>-8.2686</v>
      </c>
      <c r="K16" s="21">
        <v>-72.7439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1200401.0</v>
      </c>
      <c r="B17" s="23" t="s">
        <v>112</v>
      </c>
      <c r="C17" s="24">
        <v>253059.0</v>
      </c>
      <c r="D17" s="24">
        <v>163396.0</v>
      </c>
      <c r="E17" s="24">
        <v>172400.0</v>
      </c>
      <c r="F17" s="24">
        <v>308418.0</v>
      </c>
      <c r="G17" s="24">
        <v>27378.0</v>
      </c>
      <c r="H17" s="24">
        <v>335796.0</v>
      </c>
      <c r="I17" s="25"/>
      <c r="J17" s="26">
        <v>-15.2408</v>
      </c>
      <c r="K17" s="26">
        <v>-58.1156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1200427.0</v>
      </c>
      <c r="B18" s="18" t="s">
        <v>113</v>
      </c>
      <c r="C18" s="19">
        <v>8093.0</v>
      </c>
      <c r="D18" s="19">
        <v>7450.0</v>
      </c>
      <c r="E18" s="19">
        <v>6884.0</v>
      </c>
      <c r="F18" s="19">
        <v>4325.0</v>
      </c>
      <c r="G18" s="19">
        <v>10009.0</v>
      </c>
      <c r="H18" s="19">
        <v>14334.0</v>
      </c>
      <c r="I18" s="20"/>
      <c r="J18" s="21">
        <v>-7.7417</v>
      </c>
      <c r="K18" s="21">
        <v>-72.6361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1200435.0</v>
      </c>
      <c r="B19" s="23" t="s">
        <v>116</v>
      </c>
      <c r="C19" s="24">
        <v>2246.0</v>
      </c>
      <c r="D19" s="24">
        <v>2373.0</v>
      </c>
      <c r="E19" s="24">
        <v>2239.0</v>
      </c>
      <c r="F19" s="24">
        <v>1894.0</v>
      </c>
      <c r="G19" s="24">
        <v>2718.0</v>
      </c>
      <c r="H19" s="24">
        <v>4612.0</v>
      </c>
      <c r="I19" s="25"/>
      <c r="J19" s="26">
        <v>-9.4328</v>
      </c>
      <c r="K19" s="26">
        <v>-70.4933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1200500.0</v>
      </c>
      <c r="B20" s="18" t="s">
        <v>117</v>
      </c>
      <c r="C20" s="19">
        <v>29420.0</v>
      </c>
      <c r="D20" s="19">
        <v>19704.0</v>
      </c>
      <c r="E20" s="19">
        <v>18289.0</v>
      </c>
      <c r="F20" s="19">
        <v>25132.0</v>
      </c>
      <c r="G20" s="19">
        <v>12861.0</v>
      </c>
      <c r="H20" s="19">
        <v>37993.0</v>
      </c>
      <c r="I20" s="20"/>
      <c r="J20" s="21">
        <v>-9.0656</v>
      </c>
      <c r="K20" s="21">
        <v>-68.6569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1200450.0</v>
      </c>
      <c r="B21" s="23" t="s">
        <v>121</v>
      </c>
      <c r="C21" s="24">
        <v>19761.0</v>
      </c>
      <c r="D21" s="24">
        <v>10328.0</v>
      </c>
      <c r="E21" s="24">
        <v>9825.0</v>
      </c>
      <c r="F21" s="24">
        <v>12670.0</v>
      </c>
      <c r="G21" s="24">
        <v>7483.0</v>
      </c>
      <c r="H21" s="24">
        <v>20153.0</v>
      </c>
      <c r="I21" s="25"/>
      <c r="J21" s="26">
        <v>-10.1522</v>
      </c>
      <c r="K21" s="26">
        <v>-67.7392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1200609.0</v>
      </c>
      <c r="B22" s="18" t="s">
        <v>124</v>
      </c>
      <c r="C22" s="19">
        <v>26037.0</v>
      </c>
      <c r="D22" s="19">
        <v>18317.0</v>
      </c>
      <c r="E22" s="19">
        <v>17209.0</v>
      </c>
      <c r="F22" s="19">
        <v>19363.0</v>
      </c>
      <c r="G22" s="19">
        <v>16163.0</v>
      </c>
      <c r="H22" s="19">
        <v>35526.0</v>
      </c>
      <c r="I22" s="20"/>
      <c r="J22" s="21">
        <v>-8.1614</v>
      </c>
      <c r="K22" s="21">
        <v>-70.7656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65">
        <v>1200708.0</v>
      </c>
      <c r="B23" s="67" t="s">
        <v>128</v>
      </c>
      <c r="C23" s="68">
        <v>11956.0</v>
      </c>
      <c r="D23" s="68">
        <v>8310.0</v>
      </c>
      <c r="E23" s="68">
        <v>7706.0</v>
      </c>
      <c r="F23" s="68">
        <v>10270.0</v>
      </c>
      <c r="G23" s="68">
        <v>5746.0</v>
      </c>
      <c r="H23" s="68">
        <v>16016.0</v>
      </c>
      <c r="I23" s="25"/>
      <c r="J23" s="26">
        <v>-10.6517</v>
      </c>
      <c r="K23" s="26">
        <v>-68.5044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70" t="s">
        <v>81</v>
      </c>
      <c r="B24" s="71" t="s">
        <v>13</v>
      </c>
      <c r="C24" s="72">
        <f t="shared" ref="C24:H24" si="1">SUM(C2:C23)</f>
        <v>557526</v>
      </c>
      <c r="D24" s="72">
        <f t="shared" si="1"/>
        <v>367864</v>
      </c>
      <c r="E24" s="72">
        <f t="shared" si="1"/>
        <v>364929</v>
      </c>
      <c r="F24" s="72">
        <f t="shared" si="1"/>
        <v>532080</v>
      </c>
      <c r="G24" s="72">
        <f t="shared" si="1"/>
        <v>200713</v>
      </c>
      <c r="H24" s="72">
        <f t="shared" si="1"/>
        <v>732793</v>
      </c>
      <c r="I24" s="73">
        <f>COUNTA(A2:A23)</f>
        <v>22</v>
      </c>
      <c r="J24" s="74"/>
      <c r="K24" s="74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</row>
    <row r="25" ht="19.5" customHeight="1">
      <c r="A25" s="75" t="s">
        <v>134</v>
      </c>
      <c r="B25" s="4"/>
      <c r="C25" s="76"/>
      <c r="D25" s="76"/>
      <c r="E25" s="76"/>
      <c r="F25" s="76"/>
      <c r="G25" s="76"/>
      <c r="H25" s="76"/>
      <c r="I25" s="4"/>
      <c r="J25" s="77"/>
      <c r="K25" s="77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2.0" customHeight="1">
      <c r="A26" s="78"/>
      <c r="B26" s="78"/>
      <c r="C26" s="79"/>
      <c r="D26" s="79"/>
      <c r="E26" s="79"/>
      <c r="F26" s="79"/>
      <c r="G26" s="79"/>
      <c r="H26" s="79"/>
      <c r="I26" s="4"/>
      <c r="J26" s="77"/>
      <c r="K26" s="77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2.0" customHeight="1">
      <c r="A27" s="78"/>
      <c r="B27" s="78"/>
      <c r="C27" s="79"/>
      <c r="D27" s="79"/>
      <c r="E27" s="79"/>
      <c r="F27" s="79"/>
      <c r="G27" s="79"/>
      <c r="H27" s="79"/>
      <c r="I27" s="4"/>
      <c r="J27" s="77"/>
      <c r="K27" s="7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2.0" customHeight="1">
      <c r="A28" s="78"/>
      <c r="B28" s="78"/>
      <c r="C28" s="79"/>
      <c r="D28" s="79"/>
      <c r="E28" s="79"/>
      <c r="F28" s="79"/>
      <c r="G28" s="79"/>
      <c r="H28" s="79"/>
      <c r="I28" s="4"/>
      <c r="J28" s="77"/>
      <c r="K28" s="7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2.0" customHeight="1">
      <c r="A29" s="78"/>
      <c r="B29" s="78"/>
      <c r="C29" s="79"/>
      <c r="D29" s="79"/>
      <c r="E29" s="79"/>
      <c r="F29" s="79"/>
      <c r="G29" s="79"/>
      <c r="H29" s="79"/>
      <c r="I29" s="4"/>
      <c r="J29" s="77"/>
      <c r="K29" s="7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2.0" customHeight="1">
      <c r="A30" s="78"/>
      <c r="B30" s="78"/>
      <c r="C30" s="79"/>
      <c r="D30" s="79"/>
      <c r="E30" s="79"/>
      <c r="F30" s="79"/>
      <c r="G30" s="79"/>
      <c r="H30" s="79"/>
      <c r="I30" s="4"/>
      <c r="J30" s="77"/>
      <c r="K30" s="7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2.0" customHeight="1">
      <c r="A31" s="78"/>
      <c r="B31" s="78"/>
      <c r="C31" s="79"/>
      <c r="D31" s="79"/>
      <c r="E31" s="79"/>
      <c r="F31" s="79"/>
      <c r="G31" s="79"/>
      <c r="H31" s="79"/>
      <c r="I31" s="4"/>
      <c r="J31" s="77"/>
      <c r="K31" s="7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2.0" customHeight="1">
      <c r="A32" s="78"/>
      <c r="B32" s="78"/>
      <c r="C32" s="79"/>
      <c r="D32" s="79"/>
      <c r="E32" s="79"/>
      <c r="F32" s="79"/>
      <c r="G32" s="79"/>
      <c r="H32" s="79"/>
      <c r="I32" s="4"/>
      <c r="J32" s="77"/>
      <c r="K32" s="7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2.0" customHeight="1">
      <c r="A33" s="78"/>
      <c r="B33" s="78"/>
      <c r="C33" s="79"/>
      <c r="D33" s="79"/>
      <c r="E33" s="79"/>
      <c r="F33" s="79"/>
      <c r="G33" s="79"/>
      <c r="H33" s="79"/>
      <c r="I33" s="4"/>
      <c r="J33" s="77"/>
      <c r="K33" s="7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2.0" customHeight="1">
      <c r="A34" s="78"/>
      <c r="B34" s="78"/>
      <c r="C34" s="79"/>
      <c r="D34" s="79"/>
      <c r="E34" s="79"/>
      <c r="F34" s="79"/>
      <c r="G34" s="79"/>
      <c r="H34" s="79"/>
      <c r="I34" s="4"/>
      <c r="J34" s="77"/>
      <c r="K34" s="7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2.0" customHeight="1">
      <c r="A35" s="78"/>
      <c r="B35" s="78"/>
      <c r="C35" s="79"/>
      <c r="D35" s="79"/>
      <c r="E35" s="79"/>
      <c r="F35" s="79"/>
      <c r="G35" s="79"/>
      <c r="H35" s="79"/>
      <c r="I35" s="4"/>
      <c r="J35" s="77"/>
      <c r="K35" s="7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2.0" customHeight="1">
      <c r="A36" s="78"/>
      <c r="B36" s="78"/>
      <c r="C36" s="79"/>
      <c r="D36" s="79"/>
      <c r="E36" s="79"/>
      <c r="F36" s="79"/>
      <c r="G36" s="79"/>
      <c r="H36" s="79"/>
      <c r="I36" s="4"/>
      <c r="J36" s="77"/>
      <c r="K36" s="7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2.0" customHeight="1">
      <c r="A37" s="78"/>
      <c r="B37" s="78"/>
      <c r="C37" s="79"/>
      <c r="D37" s="79"/>
      <c r="E37" s="79"/>
      <c r="F37" s="79"/>
      <c r="G37" s="79"/>
      <c r="H37" s="79"/>
      <c r="I37" s="4"/>
      <c r="J37" s="77"/>
      <c r="K37" s="7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2.0" customHeight="1">
      <c r="A38" s="78"/>
      <c r="B38" s="78"/>
      <c r="C38" s="79"/>
      <c r="D38" s="79"/>
      <c r="E38" s="79"/>
      <c r="F38" s="79"/>
      <c r="G38" s="79"/>
      <c r="H38" s="79"/>
      <c r="I38" s="4"/>
      <c r="J38" s="77"/>
      <c r="K38" s="7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2.0" customHeight="1">
      <c r="A39" s="78"/>
      <c r="B39" s="78"/>
      <c r="C39" s="79"/>
      <c r="D39" s="79"/>
      <c r="E39" s="79"/>
      <c r="F39" s="79"/>
      <c r="G39" s="79"/>
      <c r="H39" s="79"/>
      <c r="I39" s="4"/>
      <c r="J39" s="77"/>
      <c r="K39" s="7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2.0" customHeight="1">
      <c r="A40" s="78"/>
      <c r="B40" s="78"/>
      <c r="C40" s="79"/>
      <c r="D40" s="79"/>
      <c r="E40" s="79"/>
      <c r="F40" s="79"/>
      <c r="G40" s="79"/>
      <c r="H40" s="79"/>
      <c r="I40" s="4"/>
      <c r="J40" s="77"/>
      <c r="K40" s="77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0" customHeight="1">
      <c r="A41" s="78"/>
      <c r="B41" s="78"/>
      <c r="C41" s="79"/>
      <c r="D41" s="79"/>
      <c r="E41" s="79"/>
      <c r="F41" s="79"/>
      <c r="G41" s="79"/>
      <c r="H41" s="79"/>
      <c r="I41" s="4"/>
      <c r="J41" s="77"/>
      <c r="K41" s="77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0" customHeight="1">
      <c r="A42" s="78"/>
      <c r="B42" s="78"/>
      <c r="C42" s="79"/>
      <c r="D42" s="79"/>
      <c r="E42" s="79"/>
      <c r="F42" s="79"/>
      <c r="G42" s="79"/>
      <c r="H42" s="79"/>
      <c r="I42" s="4"/>
      <c r="J42" s="77"/>
      <c r="K42" s="77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0" customHeight="1">
      <c r="A43" s="78"/>
      <c r="B43" s="78"/>
      <c r="C43" s="79"/>
      <c r="D43" s="79"/>
      <c r="E43" s="79"/>
      <c r="F43" s="79"/>
      <c r="G43" s="79"/>
      <c r="H43" s="79"/>
      <c r="I43" s="4"/>
      <c r="J43" s="77"/>
      <c r="K43" s="77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0" customHeight="1">
      <c r="A44" s="78"/>
      <c r="B44" s="78"/>
      <c r="C44" s="79"/>
      <c r="D44" s="79"/>
      <c r="E44" s="79"/>
      <c r="F44" s="79"/>
      <c r="G44" s="79"/>
      <c r="H44" s="79"/>
      <c r="I44" s="4"/>
      <c r="J44" s="77"/>
      <c r="K44" s="77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0" customHeight="1">
      <c r="A45" s="78"/>
      <c r="B45" s="78"/>
      <c r="C45" s="79"/>
      <c r="D45" s="79"/>
      <c r="E45" s="79"/>
      <c r="F45" s="79"/>
      <c r="G45" s="79"/>
      <c r="H45" s="79"/>
      <c r="I45" s="4"/>
      <c r="J45" s="77"/>
      <c r="K45" s="77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0" customHeight="1">
      <c r="A46" s="78"/>
      <c r="B46" s="78"/>
      <c r="C46" s="79"/>
      <c r="D46" s="79"/>
      <c r="E46" s="79"/>
      <c r="F46" s="79"/>
      <c r="G46" s="79"/>
      <c r="H46" s="79"/>
      <c r="I46" s="4"/>
      <c r="J46" s="77"/>
      <c r="K46" s="77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0" customHeight="1">
      <c r="A47" s="78"/>
      <c r="B47" s="78"/>
      <c r="C47" s="79"/>
      <c r="D47" s="79"/>
      <c r="E47" s="79"/>
      <c r="F47" s="79"/>
      <c r="G47" s="79"/>
      <c r="H47" s="79"/>
      <c r="I47" s="4"/>
      <c r="J47" s="77"/>
      <c r="K47" s="77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0" customHeight="1">
      <c r="A48" s="78"/>
      <c r="B48" s="78"/>
      <c r="C48" s="79"/>
      <c r="D48" s="79"/>
      <c r="E48" s="79"/>
      <c r="F48" s="79"/>
      <c r="G48" s="79"/>
      <c r="H48" s="79"/>
      <c r="I48" s="4"/>
      <c r="J48" s="77"/>
      <c r="K48" s="77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0" customHeight="1">
      <c r="A49" s="78"/>
      <c r="B49" s="78"/>
      <c r="C49" s="79"/>
      <c r="D49" s="79"/>
      <c r="E49" s="79"/>
      <c r="F49" s="79"/>
      <c r="G49" s="79"/>
      <c r="H49" s="79"/>
      <c r="I49" s="4"/>
      <c r="J49" s="77"/>
      <c r="K49" s="77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0" customHeight="1">
      <c r="A50" s="78"/>
      <c r="B50" s="78"/>
      <c r="C50" s="79"/>
      <c r="D50" s="79"/>
      <c r="E50" s="79"/>
      <c r="F50" s="79"/>
      <c r="G50" s="79"/>
      <c r="H50" s="79"/>
      <c r="I50" s="4"/>
      <c r="J50" s="77"/>
      <c r="K50" s="77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0" customHeight="1">
      <c r="A51" s="78"/>
      <c r="B51" s="78"/>
      <c r="C51" s="79"/>
      <c r="D51" s="79"/>
      <c r="E51" s="79"/>
      <c r="F51" s="79"/>
      <c r="G51" s="79"/>
      <c r="H51" s="79"/>
      <c r="I51" s="4"/>
      <c r="J51" s="77"/>
      <c r="K51" s="77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0" customHeight="1">
      <c r="A52" s="78"/>
      <c r="B52" s="78"/>
      <c r="C52" s="79"/>
      <c r="D52" s="79"/>
      <c r="E52" s="79"/>
      <c r="F52" s="79"/>
      <c r="G52" s="79"/>
      <c r="H52" s="79"/>
      <c r="I52" s="4"/>
      <c r="J52" s="77"/>
      <c r="K52" s="77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0" customHeight="1">
      <c r="A53" s="78"/>
      <c r="B53" s="78"/>
      <c r="C53" s="79"/>
      <c r="D53" s="79"/>
      <c r="E53" s="79"/>
      <c r="F53" s="79"/>
      <c r="G53" s="79"/>
      <c r="H53" s="79"/>
      <c r="I53" s="4"/>
      <c r="J53" s="77"/>
      <c r="K53" s="7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0" customHeight="1">
      <c r="A54" s="78"/>
      <c r="B54" s="78"/>
      <c r="C54" s="79"/>
      <c r="D54" s="79"/>
      <c r="E54" s="79"/>
      <c r="F54" s="79"/>
      <c r="G54" s="79"/>
      <c r="H54" s="79"/>
      <c r="I54" s="4"/>
      <c r="J54" s="77"/>
      <c r="K54" s="77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0" customHeight="1">
      <c r="A55" s="78"/>
      <c r="B55" s="78"/>
      <c r="C55" s="79"/>
      <c r="D55" s="79"/>
      <c r="E55" s="79"/>
      <c r="F55" s="79"/>
      <c r="G55" s="79"/>
      <c r="H55" s="79"/>
      <c r="I55" s="4"/>
      <c r="J55" s="77"/>
      <c r="K55" s="77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0" customHeight="1">
      <c r="A56" s="78"/>
      <c r="B56" s="78"/>
      <c r="C56" s="79"/>
      <c r="D56" s="79"/>
      <c r="E56" s="79"/>
      <c r="F56" s="79"/>
      <c r="G56" s="79"/>
      <c r="H56" s="79"/>
      <c r="I56" s="4"/>
      <c r="J56" s="77"/>
      <c r="K56" s="7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0" customHeight="1">
      <c r="A57" s="78"/>
      <c r="B57" s="78"/>
      <c r="C57" s="79"/>
      <c r="D57" s="79"/>
      <c r="E57" s="79"/>
      <c r="F57" s="79"/>
      <c r="G57" s="79"/>
      <c r="H57" s="79"/>
      <c r="I57" s="4"/>
      <c r="J57" s="77"/>
      <c r="K57" s="7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0" customHeight="1">
      <c r="A58" s="78"/>
      <c r="B58" s="78"/>
      <c r="C58" s="79"/>
      <c r="D58" s="79"/>
      <c r="E58" s="79"/>
      <c r="F58" s="79"/>
      <c r="G58" s="79"/>
      <c r="H58" s="79"/>
      <c r="I58" s="4"/>
      <c r="J58" s="77"/>
      <c r="K58" s="7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0" customHeight="1">
      <c r="A59" s="78"/>
      <c r="B59" s="78"/>
      <c r="C59" s="79"/>
      <c r="D59" s="79"/>
      <c r="E59" s="79"/>
      <c r="F59" s="79"/>
      <c r="G59" s="79"/>
      <c r="H59" s="79"/>
      <c r="I59" s="4"/>
      <c r="J59" s="77"/>
      <c r="K59" s="7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0" customHeight="1">
      <c r="A60" s="78"/>
      <c r="B60" s="78"/>
      <c r="C60" s="79"/>
      <c r="D60" s="79"/>
      <c r="E60" s="79"/>
      <c r="F60" s="79"/>
      <c r="G60" s="79"/>
      <c r="H60" s="79"/>
      <c r="I60" s="4"/>
      <c r="J60" s="77"/>
      <c r="K60" s="7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0" customHeight="1">
      <c r="A61" s="78"/>
      <c r="B61" s="78"/>
      <c r="C61" s="79"/>
      <c r="D61" s="79"/>
      <c r="E61" s="79"/>
      <c r="F61" s="79"/>
      <c r="G61" s="79"/>
      <c r="H61" s="79"/>
      <c r="I61" s="4"/>
      <c r="J61" s="77"/>
      <c r="K61" s="7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0" customHeight="1">
      <c r="A62" s="78"/>
      <c r="B62" s="78"/>
      <c r="C62" s="79"/>
      <c r="D62" s="79"/>
      <c r="E62" s="79"/>
      <c r="F62" s="79"/>
      <c r="G62" s="79"/>
      <c r="H62" s="79"/>
      <c r="I62" s="4"/>
      <c r="J62" s="77"/>
      <c r="K62" s="7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0" customHeight="1">
      <c r="A63" s="78"/>
      <c r="B63" s="78"/>
      <c r="C63" s="79"/>
      <c r="D63" s="79"/>
      <c r="E63" s="79"/>
      <c r="F63" s="79"/>
      <c r="G63" s="79"/>
      <c r="H63" s="79"/>
      <c r="I63" s="4"/>
      <c r="J63" s="77"/>
      <c r="K63" s="7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0" customHeight="1">
      <c r="A64" s="78"/>
      <c r="B64" s="78"/>
      <c r="C64" s="79"/>
      <c r="D64" s="79"/>
      <c r="E64" s="79"/>
      <c r="F64" s="79"/>
      <c r="G64" s="79"/>
      <c r="H64" s="79"/>
      <c r="I64" s="4"/>
      <c r="J64" s="77"/>
      <c r="K64" s="7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0" customHeight="1">
      <c r="A65" s="78"/>
      <c r="B65" s="78"/>
      <c r="C65" s="79"/>
      <c r="D65" s="79"/>
      <c r="E65" s="79"/>
      <c r="F65" s="79"/>
      <c r="G65" s="79"/>
      <c r="H65" s="79"/>
      <c r="I65" s="4"/>
      <c r="J65" s="77"/>
      <c r="K65" s="7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2010&amp;CACRE&amp;RDE</oddHead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33" t="s">
        <v>23</v>
      </c>
      <c r="B1" s="133" t="s">
        <v>29</v>
      </c>
      <c r="C1" s="134" t="s">
        <v>3</v>
      </c>
      <c r="D1" s="134" t="s">
        <v>4</v>
      </c>
      <c r="E1" s="134" t="s">
        <v>5</v>
      </c>
      <c r="F1" s="134" t="s">
        <v>6</v>
      </c>
      <c r="G1" s="134" t="s">
        <v>7</v>
      </c>
      <c r="H1" s="134" t="s">
        <v>9</v>
      </c>
      <c r="I1" s="13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2700102.0</v>
      </c>
      <c r="B2" s="18" t="s">
        <v>207</v>
      </c>
      <c r="C2" s="19">
        <v>18660.0</v>
      </c>
      <c r="D2" s="19">
        <v>9650.0</v>
      </c>
      <c r="E2" s="19">
        <v>9726.0</v>
      </c>
      <c r="F2" s="19">
        <v>5100.0</v>
      </c>
      <c r="G2" s="19">
        <v>14276.0</v>
      </c>
      <c r="H2" s="19">
        <v>19376.0</v>
      </c>
      <c r="I2" s="20"/>
      <c r="J2" s="21">
        <v>-5.8922</v>
      </c>
      <c r="K2" s="21">
        <v>-42.6361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2700201.0</v>
      </c>
      <c r="B3" s="23" t="s">
        <v>208</v>
      </c>
      <c r="C3" s="24">
        <v>17849.0</v>
      </c>
      <c r="D3" s="24">
        <v>8563.0</v>
      </c>
      <c r="E3" s="24">
        <v>8860.0</v>
      </c>
      <c r="F3" s="24">
        <v>8950.0</v>
      </c>
      <c r="G3" s="24">
        <v>8473.0</v>
      </c>
      <c r="H3" s="24">
        <v>17423.0</v>
      </c>
      <c r="I3" s="25"/>
      <c r="J3" s="26">
        <v>-9.6844</v>
      </c>
      <c r="K3" s="26">
        <v>-36.3042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2700300.0</v>
      </c>
      <c r="B4" s="18" t="s">
        <v>209</v>
      </c>
      <c r="C4" s="19">
        <v>186466.0</v>
      </c>
      <c r="D4" s="19">
        <v>101901.0</v>
      </c>
      <c r="E4" s="19">
        <v>112166.0</v>
      </c>
      <c r="F4" s="19">
        <v>181562.0</v>
      </c>
      <c r="G4" s="19">
        <v>32505.0</v>
      </c>
      <c r="H4" s="19">
        <v>214067.0</v>
      </c>
      <c r="I4" s="20"/>
      <c r="J4" s="21">
        <v>-9.7525</v>
      </c>
      <c r="K4" s="21">
        <v>-36.6611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2700409.0</v>
      </c>
      <c r="B5" s="23" t="s">
        <v>210</v>
      </c>
      <c r="C5" s="24">
        <v>40552.0</v>
      </c>
      <c r="D5" s="24">
        <v>22230.0</v>
      </c>
      <c r="E5" s="24">
        <v>22149.0</v>
      </c>
      <c r="F5" s="24">
        <v>22451.0</v>
      </c>
      <c r="G5" s="24">
        <v>21928.0</v>
      </c>
      <c r="H5" s="24">
        <v>44379.0</v>
      </c>
      <c r="I5" s="25"/>
      <c r="J5" s="26">
        <v>-23.1511</v>
      </c>
      <c r="K5" s="26">
        <v>-52.0544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2700508.0</v>
      </c>
      <c r="B6" s="18" t="s">
        <v>211</v>
      </c>
      <c r="C6" s="19">
        <v>11351.0</v>
      </c>
      <c r="D6" s="19">
        <v>7076.0</v>
      </c>
      <c r="E6" s="19">
        <v>7152.0</v>
      </c>
      <c r="F6" s="19">
        <v>13240.0</v>
      </c>
      <c r="G6" s="19">
        <v>988.0</v>
      </c>
      <c r="H6" s="19">
        <v>14228.0</v>
      </c>
      <c r="I6" s="20"/>
      <c r="J6" s="21">
        <v>-9.4047</v>
      </c>
      <c r="K6" s="21">
        <v>-35.5072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2700607.0</v>
      </c>
      <c r="B7" s="23" t="s">
        <v>212</v>
      </c>
      <c r="C7" s="24">
        <v>6379.0</v>
      </c>
      <c r="D7" s="24">
        <v>3765.0</v>
      </c>
      <c r="E7" s="24">
        <v>3808.0</v>
      </c>
      <c r="F7" s="24">
        <v>6521.0</v>
      </c>
      <c r="G7" s="24">
        <v>1052.0</v>
      </c>
      <c r="H7" s="24">
        <v>7573.0</v>
      </c>
      <c r="I7" s="25"/>
      <c r="J7" s="26">
        <v>-7.7511</v>
      </c>
      <c r="K7" s="26">
        <v>-36.3181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2700706.0</v>
      </c>
      <c r="B8" s="18" t="s">
        <v>213</v>
      </c>
      <c r="C8" s="19">
        <v>14799.0</v>
      </c>
      <c r="D8" s="19">
        <v>8386.0</v>
      </c>
      <c r="E8" s="19">
        <v>8690.0</v>
      </c>
      <c r="F8" s="19">
        <v>12042.0</v>
      </c>
      <c r="G8" s="19">
        <v>5034.0</v>
      </c>
      <c r="H8" s="19">
        <v>17076.0</v>
      </c>
      <c r="I8" s="20"/>
      <c r="J8" s="21">
        <v>-4.025</v>
      </c>
      <c r="K8" s="21">
        <v>-42.075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2700805.0</v>
      </c>
      <c r="B9" s="23" t="s">
        <v>214</v>
      </c>
      <c r="C9" s="24">
        <v>5919.0</v>
      </c>
      <c r="D9" s="24">
        <v>2222.0</v>
      </c>
      <c r="E9" s="24">
        <v>2329.0</v>
      </c>
      <c r="F9" s="24">
        <v>1872.0</v>
      </c>
      <c r="G9" s="24">
        <v>2679.0</v>
      </c>
      <c r="H9" s="24">
        <v>4551.0</v>
      </c>
      <c r="I9" s="25"/>
      <c r="J9" s="26">
        <v>-1.4558</v>
      </c>
      <c r="K9" s="26">
        <v>-48.5044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2700904.0</v>
      </c>
      <c r="B10" s="18" t="s">
        <v>215</v>
      </c>
      <c r="C10" s="19">
        <v>6822.0</v>
      </c>
      <c r="D10" s="19">
        <v>3551.0</v>
      </c>
      <c r="E10" s="19">
        <v>3481.0</v>
      </c>
      <c r="F10" s="19">
        <v>1171.0</v>
      </c>
      <c r="G10" s="19">
        <v>5861.0</v>
      </c>
      <c r="H10" s="19">
        <v>7032.0</v>
      </c>
      <c r="I10" s="20"/>
      <c r="J10" s="21">
        <v>-9.8283</v>
      </c>
      <c r="K10" s="21">
        <v>-37.28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2701001.0</v>
      </c>
      <c r="B11" s="23" t="s">
        <v>216</v>
      </c>
      <c r="C11" s="24">
        <v>24227.0</v>
      </c>
      <c r="D11" s="24">
        <v>12772.0</v>
      </c>
      <c r="E11" s="24">
        <v>13008.0</v>
      </c>
      <c r="F11" s="24">
        <v>17455.0</v>
      </c>
      <c r="G11" s="24">
        <v>8325.0</v>
      </c>
      <c r="H11" s="24">
        <v>25780.0</v>
      </c>
      <c r="I11" s="25"/>
      <c r="J11" s="26">
        <v>-9.6414</v>
      </c>
      <c r="K11" s="26">
        <v>-36.2203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2701100.0</v>
      </c>
      <c r="B12" s="18" t="s">
        <v>217</v>
      </c>
      <c r="C12" s="19">
        <v>11325.0</v>
      </c>
      <c r="D12" s="19">
        <v>5379.0</v>
      </c>
      <c r="E12" s="19">
        <v>5207.0</v>
      </c>
      <c r="F12" s="19">
        <v>6673.0</v>
      </c>
      <c r="G12" s="19">
        <v>3913.0</v>
      </c>
      <c r="H12" s="19">
        <v>10586.0</v>
      </c>
      <c r="I12" s="20"/>
      <c r="J12" s="21">
        <v>-9.2456</v>
      </c>
      <c r="K12" s="21">
        <v>-36.0153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2701209.0</v>
      </c>
      <c r="B13" s="23" t="s">
        <v>218</v>
      </c>
      <c r="C13" s="24">
        <v>9552.0</v>
      </c>
      <c r="D13" s="24">
        <v>5049.0</v>
      </c>
      <c r="E13" s="24">
        <v>5148.0</v>
      </c>
      <c r="F13" s="24">
        <v>5404.0</v>
      </c>
      <c r="G13" s="24">
        <v>4793.0</v>
      </c>
      <c r="H13" s="24">
        <v>10197.0</v>
      </c>
      <c r="I13" s="25"/>
      <c r="J13" s="26">
        <v>-9.4003</v>
      </c>
      <c r="K13" s="26">
        <v>-36.9903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2701308.0</v>
      </c>
      <c r="B14" s="18" t="s">
        <v>219</v>
      </c>
      <c r="C14" s="19">
        <v>18975.0</v>
      </c>
      <c r="D14" s="19">
        <v>10078.0</v>
      </c>
      <c r="E14" s="19">
        <v>10332.0</v>
      </c>
      <c r="F14" s="19">
        <v>16485.0</v>
      </c>
      <c r="G14" s="19">
        <v>3925.0</v>
      </c>
      <c r="H14" s="19">
        <v>20410.0</v>
      </c>
      <c r="I14" s="20"/>
      <c r="J14" s="21">
        <v>-9.3967</v>
      </c>
      <c r="K14" s="21">
        <v>-36.1536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2701357.0</v>
      </c>
      <c r="B15" s="23" t="s">
        <v>220</v>
      </c>
      <c r="C15" s="24">
        <v>6223.0</v>
      </c>
      <c r="D15" s="24">
        <v>3291.0</v>
      </c>
      <c r="E15" s="24">
        <v>3308.0</v>
      </c>
      <c r="F15" s="24">
        <v>5541.0</v>
      </c>
      <c r="G15" s="24">
        <v>1058.0</v>
      </c>
      <c r="H15" s="24">
        <v>6599.0</v>
      </c>
      <c r="I15" s="25"/>
      <c r="J15" s="26">
        <v>-8.8458</v>
      </c>
      <c r="K15" s="26">
        <v>-35.5681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2701407.0</v>
      </c>
      <c r="B16" s="18" t="s">
        <v>221</v>
      </c>
      <c r="C16" s="19">
        <v>41028.0</v>
      </c>
      <c r="D16" s="19">
        <v>25031.0</v>
      </c>
      <c r="E16" s="19">
        <v>25800.0</v>
      </c>
      <c r="F16" s="19">
        <v>22170.0</v>
      </c>
      <c r="G16" s="19">
        <v>28661.0</v>
      </c>
      <c r="H16" s="19">
        <v>50831.0</v>
      </c>
      <c r="I16" s="20"/>
      <c r="J16" s="21">
        <v>-26.1925</v>
      </c>
      <c r="K16" s="21">
        <v>-49.2656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2701506.0</v>
      </c>
      <c r="B17" s="23" t="s">
        <v>222</v>
      </c>
      <c r="C17" s="24">
        <v>9134.0</v>
      </c>
      <c r="D17" s="24">
        <v>4436.0</v>
      </c>
      <c r="E17" s="24">
        <v>4596.0</v>
      </c>
      <c r="F17" s="24">
        <v>4185.0</v>
      </c>
      <c r="G17" s="24">
        <v>4847.0</v>
      </c>
      <c r="H17" s="24">
        <v>9032.0</v>
      </c>
      <c r="I17" s="25"/>
      <c r="J17" s="26">
        <v>-9.9578</v>
      </c>
      <c r="K17" s="26">
        <v>-36.7917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2701605.0</v>
      </c>
      <c r="B18" s="18" t="s">
        <v>223</v>
      </c>
      <c r="C18" s="19">
        <v>17334.0</v>
      </c>
      <c r="D18" s="19">
        <v>8661.0</v>
      </c>
      <c r="E18" s="19">
        <v>8587.0</v>
      </c>
      <c r="F18" s="19">
        <v>5538.0</v>
      </c>
      <c r="G18" s="19">
        <v>11710.0</v>
      </c>
      <c r="H18" s="19">
        <v>17248.0</v>
      </c>
      <c r="I18" s="20"/>
      <c r="J18" s="21">
        <v>-9.1169</v>
      </c>
      <c r="K18" s="21">
        <v>-37.6022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2701704.0</v>
      </c>
      <c r="B19" s="23" t="s">
        <v>224</v>
      </c>
      <c r="C19" s="24">
        <v>18693.0</v>
      </c>
      <c r="D19" s="24">
        <v>8430.0</v>
      </c>
      <c r="E19" s="24">
        <v>8647.0</v>
      </c>
      <c r="F19" s="24">
        <v>12650.0</v>
      </c>
      <c r="G19" s="24">
        <v>4427.0</v>
      </c>
      <c r="H19" s="24">
        <v>17077.0</v>
      </c>
      <c r="I19" s="25"/>
      <c r="J19" s="26">
        <v>-10.5033</v>
      </c>
      <c r="K19" s="26">
        <v>-37.0528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2701803.0</v>
      </c>
      <c r="B20" s="18" t="s">
        <v>225</v>
      </c>
      <c r="C20" s="19">
        <v>6585.0</v>
      </c>
      <c r="D20" s="19">
        <v>4058.0</v>
      </c>
      <c r="E20" s="19">
        <v>4232.0</v>
      </c>
      <c r="F20" s="19">
        <v>4702.0</v>
      </c>
      <c r="G20" s="19">
        <v>3588.0</v>
      </c>
      <c r="H20" s="19">
        <v>8290.0</v>
      </c>
      <c r="I20" s="20"/>
      <c r="J20" s="21">
        <v>-9.4825</v>
      </c>
      <c r="K20" s="21">
        <v>-37.3772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2701902.0</v>
      </c>
      <c r="B21" s="23" t="s">
        <v>226</v>
      </c>
      <c r="C21" s="24">
        <v>7760.0</v>
      </c>
      <c r="D21" s="24">
        <v>3644.0</v>
      </c>
      <c r="E21" s="24">
        <v>3502.0</v>
      </c>
      <c r="F21" s="24">
        <v>4488.0</v>
      </c>
      <c r="G21" s="24">
        <v>2658.0</v>
      </c>
      <c r="H21" s="24">
        <v>7146.0</v>
      </c>
      <c r="I21" s="25"/>
      <c r="J21" s="26">
        <v>-9.2553</v>
      </c>
      <c r="K21" s="26">
        <v>-36.2961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2702009.0</v>
      </c>
      <c r="B22" s="18" t="s">
        <v>227</v>
      </c>
      <c r="C22" s="19">
        <v>11993.0</v>
      </c>
      <c r="D22" s="19">
        <v>5421.0</v>
      </c>
      <c r="E22" s="19">
        <v>5505.0</v>
      </c>
      <c r="F22" s="19">
        <v>3737.0</v>
      </c>
      <c r="G22" s="19">
        <v>7189.0</v>
      </c>
      <c r="H22" s="19">
        <v>10926.0</v>
      </c>
      <c r="I22" s="20"/>
      <c r="J22" s="21">
        <v>-9.6322</v>
      </c>
      <c r="K22" s="21">
        <v>-36.5786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2702108.0</v>
      </c>
      <c r="B23" s="23" t="s">
        <v>228</v>
      </c>
      <c r="C23" s="24">
        <v>17493.0</v>
      </c>
      <c r="D23" s="24">
        <v>10073.0</v>
      </c>
      <c r="E23" s="24">
        <v>9949.0</v>
      </c>
      <c r="F23" s="24">
        <v>15319.0</v>
      </c>
      <c r="G23" s="24">
        <v>4703.0</v>
      </c>
      <c r="H23" s="24">
        <v>20022.0</v>
      </c>
      <c r="I23" s="25"/>
      <c r="J23" s="26">
        <v>-8.9089</v>
      </c>
      <c r="K23" s="26">
        <v>-35.725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2702207.0</v>
      </c>
      <c r="B24" s="18" t="s">
        <v>229</v>
      </c>
      <c r="C24" s="19">
        <v>5134.0</v>
      </c>
      <c r="D24" s="19">
        <v>2758.0</v>
      </c>
      <c r="E24" s="19">
        <v>2765.0</v>
      </c>
      <c r="F24" s="19">
        <v>4970.0</v>
      </c>
      <c r="G24" s="19">
        <v>553.0</v>
      </c>
      <c r="H24" s="19">
        <v>5523.0</v>
      </c>
      <c r="I24" s="20"/>
      <c r="J24" s="21">
        <v>-9.6383</v>
      </c>
      <c r="K24" s="21">
        <v>-35.8031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2702306.0</v>
      </c>
      <c r="B25" s="23" t="s">
        <v>230</v>
      </c>
      <c r="C25" s="24">
        <v>48846.0</v>
      </c>
      <c r="D25" s="24">
        <v>25761.0</v>
      </c>
      <c r="E25" s="24">
        <v>26399.0</v>
      </c>
      <c r="F25" s="24">
        <v>46073.0</v>
      </c>
      <c r="G25" s="24">
        <v>6087.0</v>
      </c>
      <c r="H25" s="24">
        <v>52160.0</v>
      </c>
      <c r="I25" s="25"/>
      <c r="J25" s="26">
        <v>-10.1256</v>
      </c>
      <c r="K25" s="26">
        <v>-36.1756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2702355.0</v>
      </c>
      <c r="B26" s="18" t="s">
        <v>231</v>
      </c>
      <c r="C26" s="19">
        <v>20789.0</v>
      </c>
      <c r="D26" s="19">
        <v>11155.0</v>
      </c>
      <c r="E26" s="19">
        <v>11488.0</v>
      </c>
      <c r="F26" s="19">
        <v>7331.0</v>
      </c>
      <c r="G26" s="19">
        <v>15312.0</v>
      </c>
      <c r="H26" s="19">
        <v>22643.0</v>
      </c>
      <c r="I26" s="20"/>
      <c r="J26" s="21">
        <v>-9.6181</v>
      </c>
      <c r="K26" s="21">
        <v>-36.7681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2702405.0</v>
      </c>
      <c r="B27" s="23" t="s">
        <v>232</v>
      </c>
      <c r="C27" s="24">
        <v>42995.0</v>
      </c>
      <c r="D27" s="24">
        <v>23053.0</v>
      </c>
      <c r="E27" s="24">
        <v>25037.0</v>
      </c>
      <c r="F27" s="24">
        <v>34849.0</v>
      </c>
      <c r="G27" s="24">
        <v>13241.0</v>
      </c>
      <c r="H27" s="24">
        <v>48090.0</v>
      </c>
      <c r="I27" s="25"/>
      <c r="J27" s="26">
        <v>-9.3886</v>
      </c>
      <c r="K27" s="26">
        <v>-37.9992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2702504.0</v>
      </c>
      <c r="B28" s="137" t="s">
        <v>233</v>
      </c>
      <c r="C28" s="138">
        <v>11066.0</v>
      </c>
      <c r="D28" s="138">
        <v>5454.0</v>
      </c>
      <c r="E28" s="138">
        <v>5425.0</v>
      </c>
      <c r="F28" s="138">
        <v>5084.0</v>
      </c>
      <c r="G28" s="138">
        <v>5795.0</v>
      </c>
      <c r="H28" s="138">
        <v>10879.0</v>
      </c>
      <c r="I28" s="20"/>
      <c r="J28" s="21">
        <v>-9.3925</v>
      </c>
      <c r="K28" s="21">
        <v>-37.1006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2702553.0</v>
      </c>
      <c r="B29" s="23" t="s">
        <v>234</v>
      </c>
      <c r="C29" s="24">
        <v>16341.0</v>
      </c>
      <c r="D29" s="24">
        <v>8398.0</v>
      </c>
      <c r="E29" s="24">
        <v>8856.0</v>
      </c>
      <c r="F29" s="24">
        <v>4031.0</v>
      </c>
      <c r="G29" s="24">
        <v>13223.0</v>
      </c>
      <c r="H29" s="24">
        <v>17254.0</v>
      </c>
      <c r="I29" s="25"/>
      <c r="J29" s="26">
        <v>-9.3903</v>
      </c>
      <c r="K29" s="26">
        <v>-36.76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2702603.0</v>
      </c>
      <c r="B30" s="18" t="s">
        <v>235</v>
      </c>
      <c r="C30" s="19">
        <v>21270.0</v>
      </c>
      <c r="D30" s="19">
        <v>10562.0</v>
      </c>
      <c r="E30" s="19">
        <v>10763.0</v>
      </c>
      <c r="F30" s="19">
        <v>3425.0</v>
      </c>
      <c r="G30" s="19">
        <v>17900.0</v>
      </c>
      <c r="H30" s="19">
        <v>21325.0</v>
      </c>
      <c r="I30" s="20"/>
      <c r="J30" s="21">
        <v>-9.9003</v>
      </c>
      <c r="K30" s="21">
        <v>-36.6775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2702702.0</v>
      </c>
      <c r="B31" s="23" t="s">
        <v>252</v>
      </c>
      <c r="C31" s="24">
        <v>3836.0</v>
      </c>
      <c r="D31" s="24">
        <v>2125.0</v>
      </c>
      <c r="E31" s="24">
        <v>2207.0</v>
      </c>
      <c r="F31" s="24">
        <v>3468.0</v>
      </c>
      <c r="G31" s="24">
        <v>864.0</v>
      </c>
      <c r="H31" s="24">
        <v>4332.0</v>
      </c>
      <c r="I31" s="25"/>
      <c r="J31" s="26">
        <v>-10.2919</v>
      </c>
      <c r="K31" s="26">
        <v>-36.3061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2702801.0</v>
      </c>
      <c r="B32" s="18" t="s">
        <v>253</v>
      </c>
      <c r="C32" s="19">
        <v>11979.0</v>
      </c>
      <c r="D32" s="19">
        <v>6247.0</v>
      </c>
      <c r="E32" s="19">
        <v>6092.0</v>
      </c>
      <c r="F32" s="19">
        <v>8023.0</v>
      </c>
      <c r="G32" s="19">
        <v>4316.0</v>
      </c>
      <c r="H32" s="19">
        <v>12339.0</v>
      </c>
      <c r="I32" s="20"/>
      <c r="J32" s="21">
        <v>-9.1975</v>
      </c>
      <c r="K32" s="21">
        <v>-35.7808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2702900.0</v>
      </c>
      <c r="B33" s="23" t="s">
        <v>255</v>
      </c>
      <c r="C33" s="24">
        <v>29574.0</v>
      </c>
      <c r="D33" s="24">
        <v>18176.0</v>
      </c>
      <c r="E33" s="24">
        <v>18449.0</v>
      </c>
      <c r="F33" s="24">
        <v>11298.0</v>
      </c>
      <c r="G33" s="24">
        <v>25327.0</v>
      </c>
      <c r="H33" s="24">
        <v>36625.0</v>
      </c>
      <c r="I33" s="25"/>
      <c r="J33" s="26">
        <v>-9.8842</v>
      </c>
      <c r="K33" s="26">
        <v>-36.8289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2703007.0</v>
      </c>
      <c r="B34" s="18" t="s">
        <v>256</v>
      </c>
      <c r="C34" s="19">
        <v>15105.0</v>
      </c>
      <c r="D34" s="19">
        <v>7555.0</v>
      </c>
      <c r="E34" s="19">
        <v>7578.0</v>
      </c>
      <c r="F34" s="19">
        <v>9336.0</v>
      </c>
      <c r="G34" s="19">
        <v>5797.0</v>
      </c>
      <c r="H34" s="19">
        <v>15133.0</v>
      </c>
      <c r="I34" s="20"/>
      <c r="J34" s="21">
        <v>-8.9725</v>
      </c>
      <c r="K34" s="21">
        <v>-35.9394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2703106.0</v>
      </c>
      <c r="B35" s="23" t="s">
        <v>257</v>
      </c>
      <c r="C35" s="24">
        <v>25584.0</v>
      </c>
      <c r="D35" s="24">
        <v>12275.0</v>
      </c>
      <c r="E35" s="24">
        <v>12922.0</v>
      </c>
      <c r="F35" s="24">
        <v>6193.0</v>
      </c>
      <c r="G35" s="24">
        <v>19004.0</v>
      </c>
      <c r="H35" s="24">
        <v>25197.0</v>
      </c>
      <c r="I35" s="25"/>
      <c r="J35" s="26">
        <v>-9.5369</v>
      </c>
      <c r="K35" s="26">
        <v>-36.6336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2703205.0</v>
      </c>
      <c r="B36" s="18" t="s">
        <v>258</v>
      </c>
      <c r="C36" s="19">
        <v>21451.0</v>
      </c>
      <c r="D36" s="19">
        <v>11750.0</v>
      </c>
      <c r="E36" s="19">
        <v>11548.0</v>
      </c>
      <c r="F36" s="19">
        <v>4776.0</v>
      </c>
      <c r="G36" s="19">
        <v>18522.0</v>
      </c>
      <c r="H36" s="19">
        <v>23298.0</v>
      </c>
      <c r="I36" s="20"/>
      <c r="J36" s="21">
        <v>-10.1253</v>
      </c>
      <c r="K36" s="21">
        <v>-36.6619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2703304.0</v>
      </c>
      <c r="B37" s="23" t="s">
        <v>259</v>
      </c>
      <c r="C37" s="24">
        <v>17768.0</v>
      </c>
      <c r="D37" s="24">
        <v>8813.0</v>
      </c>
      <c r="E37" s="24">
        <v>9089.0</v>
      </c>
      <c r="F37" s="24">
        <v>6699.0</v>
      </c>
      <c r="G37" s="24">
        <v>11203.0</v>
      </c>
      <c r="H37" s="24">
        <v>17902.0</v>
      </c>
      <c r="I37" s="25"/>
      <c r="J37" s="26">
        <v>-9.2214</v>
      </c>
      <c r="K37" s="26">
        <v>-37.7486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2703403.0</v>
      </c>
      <c r="B38" s="18" t="s">
        <v>260</v>
      </c>
      <c r="C38" s="19">
        <v>5720.0</v>
      </c>
      <c r="D38" s="19">
        <v>2671.0</v>
      </c>
      <c r="E38" s="19">
        <v>2742.0</v>
      </c>
      <c r="F38" s="19">
        <v>3032.0</v>
      </c>
      <c r="G38" s="19">
        <v>2381.0</v>
      </c>
      <c r="H38" s="19">
        <v>5413.0</v>
      </c>
      <c r="I38" s="20"/>
      <c r="J38" s="21">
        <v>-9.6356</v>
      </c>
      <c r="K38" s="21">
        <v>-37.2047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2703502.0</v>
      </c>
      <c r="B39" s="23" t="s">
        <v>261</v>
      </c>
      <c r="C39" s="24">
        <v>7313.0</v>
      </c>
      <c r="D39" s="24">
        <v>3580.0</v>
      </c>
      <c r="E39" s="24">
        <v>3406.0</v>
      </c>
      <c r="F39" s="24">
        <v>4344.0</v>
      </c>
      <c r="G39" s="24">
        <v>2642.0</v>
      </c>
      <c r="H39" s="24">
        <v>6986.0</v>
      </c>
      <c r="I39" s="25"/>
      <c r="J39" s="26">
        <v>-8.8417</v>
      </c>
      <c r="K39" s="26">
        <v>-35.46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2703601.0</v>
      </c>
      <c r="B40" s="18" t="s">
        <v>262</v>
      </c>
      <c r="C40" s="19">
        <v>6868.0</v>
      </c>
      <c r="D40" s="19">
        <v>3871.0</v>
      </c>
      <c r="E40" s="19">
        <v>3881.0</v>
      </c>
      <c r="F40" s="19">
        <v>3305.0</v>
      </c>
      <c r="G40" s="19">
        <v>4447.0</v>
      </c>
      <c r="H40" s="19">
        <v>7752.0</v>
      </c>
      <c r="I40" s="20"/>
      <c r="J40" s="21">
        <v>-9.0883</v>
      </c>
      <c r="K40" s="21">
        <v>-35.2583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2703700.0</v>
      </c>
      <c r="B41" s="23" t="s">
        <v>263</v>
      </c>
      <c r="C41" s="24">
        <v>5788.0</v>
      </c>
      <c r="D41" s="24">
        <v>2807.0</v>
      </c>
      <c r="E41" s="24">
        <v>2755.0</v>
      </c>
      <c r="F41" s="24">
        <v>2917.0</v>
      </c>
      <c r="G41" s="24">
        <v>2645.0</v>
      </c>
      <c r="H41" s="24">
        <v>5562.0</v>
      </c>
      <c r="I41" s="25"/>
      <c r="J41" s="26">
        <v>-9.6594</v>
      </c>
      <c r="K41" s="26">
        <v>-37.0019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2703759.0</v>
      </c>
      <c r="B42" s="18" t="s">
        <v>264</v>
      </c>
      <c r="C42" s="19">
        <v>0.0</v>
      </c>
      <c r="D42" s="19">
        <v>6131.0</v>
      </c>
      <c r="E42" s="19">
        <v>5904.0</v>
      </c>
      <c r="F42" s="19">
        <v>2879.0</v>
      </c>
      <c r="G42" s="19">
        <v>9156.0</v>
      </c>
      <c r="H42" s="19">
        <v>12035.0</v>
      </c>
      <c r="I42" s="20"/>
      <c r="J42" s="21">
        <v>-10.00388888888889</v>
      </c>
      <c r="K42" s="21">
        <v>-36.02388888888889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2703809.0</v>
      </c>
      <c r="B43" s="23" t="s">
        <v>265</v>
      </c>
      <c r="C43" s="24">
        <v>21488.0</v>
      </c>
      <c r="D43" s="24">
        <v>11535.0</v>
      </c>
      <c r="E43" s="24">
        <v>11046.0</v>
      </c>
      <c r="F43" s="24">
        <v>14483.0</v>
      </c>
      <c r="G43" s="24">
        <v>8098.0</v>
      </c>
      <c r="H43" s="24">
        <v>22581.0</v>
      </c>
      <c r="I43" s="25"/>
      <c r="J43" s="26">
        <v>-9.1333</v>
      </c>
      <c r="K43" s="26">
        <v>-35.7483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2703908.0</v>
      </c>
      <c r="B44" s="18" t="s">
        <v>266</v>
      </c>
      <c r="C44" s="19">
        <v>4680.0</v>
      </c>
      <c r="D44" s="19">
        <v>2126.0</v>
      </c>
      <c r="E44" s="19">
        <v>2076.0</v>
      </c>
      <c r="F44" s="19">
        <v>2827.0</v>
      </c>
      <c r="G44" s="19">
        <v>1375.0</v>
      </c>
      <c r="H44" s="19">
        <v>4202.0</v>
      </c>
      <c r="I44" s="20"/>
      <c r="J44" s="21">
        <v>-8.9347</v>
      </c>
      <c r="K44" s="21">
        <v>-35.5736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2704005.0</v>
      </c>
      <c r="B45" s="23" t="s">
        <v>267</v>
      </c>
      <c r="C45" s="24">
        <v>23832.0</v>
      </c>
      <c r="D45" s="24">
        <v>11754.0</v>
      </c>
      <c r="E45" s="24">
        <v>12100.0</v>
      </c>
      <c r="F45" s="24">
        <v>7819.0</v>
      </c>
      <c r="G45" s="24">
        <v>16035.0</v>
      </c>
      <c r="H45" s="24">
        <v>23854.0</v>
      </c>
      <c r="I45" s="25"/>
      <c r="J45" s="26">
        <v>-9.9253</v>
      </c>
      <c r="K45" s="26">
        <v>-36.4758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2704104.0</v>
      </c>
      <c r="B46" s="18" t="s">
        <v>268</v>
      </c>
      <c r="C46" s="19">
        <v>19988.0</v>
      </c>
      <c r="D46" s="19">
        <v>8973.0</v>
      </c>
      <c r="E46" s="19">
        <v>9280.0</v>
      </c>
      <c r="F46" s="19">
        <v>9165.0</v>
      </c>
      <c r="G46" s="19">
        <v>9088.0</v>
      </c>
      <c r="H46" s="19">
        <v>18253.0</v>
      </c>
      <c r="I46" s="20"/>
      <c r="J46" s="21">
        <v>-9.8297</v>
      </c>
      <c r="K46" s="21">
        <v>-36.7378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2704203.0</v>
      </c>
      <c r="B47" s="23" t="s">
        <v>269</v>
      </c>
      <c r="C47" s="24">
        <v>24263.0</v>
      </c>
      <c r="D47" s="24">
        <v>13424.0</v>
      </c>
      <c r="E47" s="24">
        <v>13568.0</v>
      </c>
      <c r="F47" s="24">
        <v>2246.0</v>
      </c>
      <c r="G47" s="24">
        <v>24746.0</v>
      </c>
      <c r="H47" s="24">
        <v>26992.0</v>
      </c>
      <c r="I47" s="25"/>
      <c r="J47" s="26">
        <v>-9.7406</v>
      </c>
      <c r="K47" s="26">
        <v>-36.5028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2704302.0</v>
      </c>
      <c r="B48" s="18" t="s">
        <v>270</v>
      </c>
      <c r="C48" s="19">
        <v>797759.0</v>
      </c>
      <c r="D48" s="19">
        <v>436405.0</v>
      </c>
      <c r="E48" s="19">
        <v>496203.0</v>
      </c>
      <c r="F48" s="19">
        <v>931984.0</v>
      </c>
      <c r="G48" s="19">
        <v>624.0</v>
      </c>
      <c r="H48" s="19">
        <v>932608.0</v>
      </c>
      <c r="I48" s="20"/>
      <c r="J48" s="21">
        <v>-9.6658</v>
      </c>
      <c r="K48" s="21">
        <v>-35.7353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2704401.0</v>
      </c>
      <c r="B49" s="23" t="s">
        <v>271</v>
      </c>
      <c r="C49" s="24">
        <v>17639.0</v>
      </c>
      <c r="D49" s="24">
        <v>9269.0</v>
      </c>
      <c r="E49" s="24">
        <v>9632.0</v>
      </c>
      <c r="F49" s="24">
        <v>9310.0</v>
      </c>
      <c r="G49" s="24">
        <v>9591.0</v>
      </c>
      <c r="H49" s="24">
        <v>18901.0</v>
      </c>
      <c r="I49" s="25"/>
      <c r="J49" s="26">
        <v>-9.5322</v>
      </c>
      <c r="K49" s="26">
        <v>-36.985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2704906.0</v>
      </c>
      <c r="B50" s="18" t="s">
        <v>272</v>
      </c>
      <c r="C50" s="19">
        <v>4078.0</v>
      </c>
      <c r="D50" s="19">
        <v>1821.0</v>
      </c>
      <c r="E50" s="19">
        <v>1831.0</v>
      </c>
      <c r="F50" s="19">
        <v>1638.0</v>
      </c>
      <c r="G50" s="19">
        <v>2014.0</v>
      </c>
      <c r="H50" s="19">
        <v>3652.0</v>
      </c>
      <c r="I50" s="20"/>
      <c r="J50" s="21">
        <v>-9.4475</v>
      </c>
      <c r="K50" s="21">
        <v>-36.3881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2704500.0</v>
      </c>
      <c r="B51" s="23" t="s">
        <v>273</v>
      </c>
      <c r="C51" s="24">
        <v>21832.0</v>
      </c>
      <c r="D51" s="24">
        <v>14515.0</v>
      </c>
      <c r="E51" s="24">
        <v>14231.0</v>
      </c>
      <c r="F51" s="24">
        <v>18622.0</v>
      </c>
      <c r="G51" s="24">
        <v>10124.0</v>
      </c>
      <c r="H51" s="24">
        <v>28746.0</v>
      </c>
      <c r="I51" s="25"/>
      <c r="J51" s="26">
        <v>-9.0122</v>
      </c>
      <c r="K51" s="26">
        <v>-35.2225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2704609.0</v>
      </c>
      <c r="B52" s="18" t="s">
        <v>274</v>
      </c>
      <c r="C52" s="19">
        <v>13687.0</v>
      </c>
      <c r="D52" s="19">
        <v>5195.0</v>
      </c>
      <c r="E52" s="19">
        <v>5081.0</v>
      </c>
      <c r="F52" s="19">
        <v>5129.0</v>
      </c>
      <c r="G52" s="19">
        <v>5147.0</v>
      </c>
      <c r="H52" s="19">
        <v>10276.0</v>
      </c>
      <c r="I52" s="20"/>
      <c r="J52" s="21">
        <v>-26.7608</v>
      </c>
      <c r="K52" s="21">
        <v>-53.1725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2704708.0</v>
      </c>
      <c r="B53" s="23" t="s">
        <v>275</v>
      </c>
      <c r="C53" s="24">
        <v>35866.0</v>
      </c>
      <c r="D53" s="24">
        <v>22705.0</v>
      </c>
      <c r="E53" s="24">
        <v>23289.0</v>
      </c>
      <c r="F53" s="24">
        <v>43406.0</v>
      </c>
      <c r="G53" s="24">
        <v>2588.0</v>
      </c>
      <c r="H53" s="24">
        <v>45994.0</v>
      </c>
      <c r="I53" s="25"/>
      <c r="J53" s="26">
        <v>-9.7103</v>
      </c>
      <c r="K53" s="26">
        <v>-35.895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2704807.0</v>
      </c>
      <c r="B54" s="18" t="s">
        <v>276</v>
      </c>
      <c r="C54" s="19">
        <v>15145.0</v>
      </c>
      <c r="D54" s="19">
        <v>6534.0</v>
      </c>
      <c r="E54" s="19">
        <v>7080.0</v>
      </c>
      <c r="F54" s="19">
        <v>9977.0</v>
      </c>
      <c r="G54" s="19">
        <v>3637.0</v>
      </c>
      <c r="H54" s="19">
        <v>13614.0</v>
      </c>
      <c r="I54" s="20"/>
      <c r="J54" s="21">
        <v>-9.5772</v>
      </c>
      <c r="K54" s="21">
        <v>-36.3053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2705002.0</v>
      </c>
      <c r="B55" s="67" t="s">
        <v>277</v>
      </c>
      <c r="C55" s="68">
        <v>25032.0</v>
      </c>
      <c r="D55" s="68">
        <v>12338.0</v>
      </c>
      <c r="E55" s="68">
        <v>12364.0</v>
      </c>
      <c r="F55" s="68">
        <v>5676.0</v>
      </c>
      <c r="G55" s="68">
        <v>19026.0</v>
      </c>
      <c r="H55" s="68">
        <v>24702.0</v>
      </c>
      <c r="I55" s="25"/>
      <c r="J55" s="26">
        <v>-9.1175</v>
      </c>
      <c r="K55" s="26">
        <v>-37.7322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2705101.0</v>
      </c>
      <c r="B56" s="18" t="s">
        <v>278</v>
      </c>
      <c r="C56" s="19">
        <v>24017.0</v>
      </c>
      <c r="D56" s="19">
        <v>11589.0</v>
      </c>
      <c r="E56" s="19">
        <v>12191.0</v>
      </c>
      <c r="F56" s="19">
        <v>22095.0</v>
      </c>
      <c r="G56" s="19">
        <v>1685.0</v>
      </c>
      <c r="H56" s="19">
        <v>23780.0</v>
      </c>
      <c r="I56" s="20"/>
      <c r="J56" s="21">
        <v>-9.1517</v>
      </c>
      <c r="K56" s="21">
        <v>-35.5333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2705200.0</v>
      </c>
      <c r="B57" s="23" t="s">
        <v>279</v>
      </c>
      <c r="C57" s="24">
        <v>11990.0</v>
      </c>
      <c r="D57" s="24">
        <v>7703.0</v>
      </c>
      <c r="E57" s="24">
        <v>7979.0</v>
      </c>
      <c r="F57" s="24">
        <v>14263.0</v>
      </c>
      <c r="G57" s="24">
        <v>1419.0</v>
      </c>
      <c r="H57" s="24">
        <v>15682.0</v>
      </c>
      <c r="I57" s="25"/>
      <c r="J57" s="26">
        <v>-9.3833</v>
      </c>
      <c r="K57" s="26">
        <v>-35.8417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2705309.0</v>
      </c>
      <c r="B58" s="18" t="s">
        <v>280</v>
      </c>
      <c r="C58" s="19">
        <v>5399.0</v>
      </c>
      <c r="D58" s="19">
        <v>2618.0</v>
      </c>
      <c r="E58" s="19">
        <v>2662.0</v>
      </c>
      <c r="F58" s="19">
        <v>2252.0</v>
      </c>
      <c r="G58" s="19">
        <v>3028.0</v>
      </c>
      <c r="H58" s="19">
        <v>5280.0</v>
      </c>
      <c r="I58" s="20"/>
      <c r="J58" s="21">
        <v>-9.3053</v>
      </c>
      <c r="K58" s="21">
        <v>-36.8647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2705408.0</v>
      </c>
      <c r="B59" s="23" t="s">
        <v>281</v>
      </c>
      <c r="C59" s="24">
        <v>7240.0</v>
      </c>
      <c r="D59" s="24">
        <v>3359.0</v>
      </c>
      <c r="E59" s="24">
        <v>3585.0</v>
      </c>
      <c r="F59" s="24">
        <v>2518.0</v>
      </c>
      <c r="G59" s="24">
        <v>4426.0</v>
      </c>
      <c r="H59" s="24">
        <v>6944.0</v>
      </c>
      <c r="I59" s="25"/>
      <c r="J59" s="26">
        <v>-9.6028</v>
      </c>
      <c r="K59" s="26">
        <v>-37.2483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2705507.0</v>
      </c>
      <c r="B60" s="18" t="s">
        <v>282</v>
      </c>
      <c r="C60" s="19">
        <v>24671.0</v>
      </c>
      <c r="D60" s="19">
        <v>13276.0</v>
      </c>
      <c r="E60" s="19">
        <v>13430.0</v>
      </c>
      <c r="F60" s="19">
        <v>22104.0</v>
      </c>
      <c r="G60" s="19">
        <v>4602.0</v>
      </c>
      <c r="H60" s="19">
        <v>26706.0</v>
      </c>
      <c r="I60" s="20"/>
      <c r="J60" s="21">
        <v>-9.3067</v>
      </c>
      <c r="K60" s="21">
        <v>-35.9433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2705606.0</v>
      </c>
      <c r="B61" s="23" t="s">
        <v>283</v>
      </c>
      <c r="C61" s="24">
        <v>10375.0</v>
      </c>
      <c r="D61" s="24">
        <v>6122.0</v>
      </c>
      <c r="E61" s="24">
        <v>5947.0</v>
      </c>
      <c r="F61" s="24">
        <v>7337.0</v>
      </c>
      <c r="G61" s="24">
        <v>4732.0</v>
      </c>
      <c r="H61" s="24">
        <v>12069.0</v>
      </c>
      <c r="I61" s="25"/>
      <c r="J61" s="26">
        <v>-8.915</v>
      </c>
      <c r="K61" s="26">
        <v>-35.6467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2705705.0</v>
      </c>
      <c r="B62" s="18" t="s">
        <v>284</v>
      </c>
      <c r="C62" s="19">
        <v>19417.0</v>
      </c>
      <c r="D62" s="19">
        <v>9723.0</v>
      </c>
      <c r="E62" s="19">
        <v>10644.0</v>
      </c>
      <c r="F62" s="19">
        <v>13992.0</v>
      </c>
      <c r="G62" s="19">
        <v>6375.0</v>
      </c>
      <c r="H62" s="19">
        <v>20367.0</v>
      </c>
      <c r="I62" s="20"/>
      <c r="J62" s="21">
        <v>-9.5361</v>
      </c>
      <c r="K62" s="21">
        <v>-37.2939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2705804.0</v>
      </c>
      <c r="B63" s="23" t="s">
        <v>285</v>
      </c>
      <c r="C63" s="24">
        <v>7059.0</v>
      </c>
      <c r="D63" s="24">
        <v>4276.0</v>
      </c>
      <c r="E63" s="24">
        <v>4215.0</v>
      </c>
      <c r="F63" s="24">
        <v>4027.0</v>
      </c>
      <c r="G63" s="24">
        <v>4464.0</v>
      </c>
      <c r="H63" s="24">
        <v>8491.0</v>
      </c>
      <c r="I63" s="25"/>
      <c r="J63" s="26">
        <v>-9.5019</v>
      </c>
      <c r="K63" s="26">
        <v>-37.8339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2705903.0</v>
      </c>
      <c r="B64" s="18" t="s">
        <v>286</v>
      </c>
      <c r="C64" s="19">
        <v>4847.0</v>
      </c>
      <c r="D64" s="19">
        <v>2463.0</v>
      </c>
      <c r="E64" s="19">
        <v>2494.0</v>
      </c>
      <c r="F64" s="19">
        <v>1203.0</v>
      </c>
      <c r="G64" s="19">
        <v>3754.0</v>
      </c>
      <c r="H64" s="19">
        <v>4957.0</v>
      </c>
      <c r="I64" s="20"/>
      <c r="J64" s="21">
        <v>-10.0583</v>
      </c>
      <c r="K64" s="21">
        <v>-36.8167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2706000.0</v>
      </c>
      <c r="B65" s="23" t="s">
        <v>287</v>
      </c>
      <c r="C65" s="24">
        <v>10369.0</v>
      </c>
      <c r="D65" s="24">
        <v>5566.0</v>
      </c>
      <c r="E65" s="24">
        <v>5491.0</v>
      </c>
      <c r="F65" s="24">
        <v>3147.0</v>
      </c>
      <c r="G65" s="24">
        <v>7910.0</v>
      </c>
      <c r="H65" s="24">
        <v>11057.0</v>
      </c>
      <c r="I65" s="25"/>
      <c r="J65" s="26">
        <v>-9.5186</v>
      </c>
      <c r="K65" s="26">
        <v>-37.1906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2706109.0</v>
      </c>
      <c r="B66" s="18" t="s">
        <v>288</v>
      </c>
      <c r="C66" s="19">
        <v>10077.0</v>
      </c>
      <c r="D66" s="19">
        <v>5438.0</v>
      </c>
      <c r="E66" s="19">
        <v>5473.0</v>
      </c>
      <c r="F66" s="19">
        <v>6873.0</v>
      </c>
      <c r="G66" s="19">
        <v>4038.0</v>
      </c>
      <c r="H66" s="19">
        <v>10911.0</v>
      </c>
      <c r="I66" s="20"/>
      <c r="J66" s="21">
        <v>-20.5208</v>
      </c>
      <c r="K66" s="21">
        <v>-43.6919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2706208.0</v>
      </c>
      <c r="B67" s="23" t="s">
        <v>289</v>
      </c>
      <c r="C67" s="24">
        <v>4523.0</v>
      </c>
      <c r="D67" s="24">
        <v>2474.0</v>
      </c>
      <c r="E67" s="24">
        <v>2638.0</v>
      </c>
      <c r="F67" s="24">
        <v>3237.0</v>
      </c>
      <c r="G67" s="24">
        <v>1875.0</v>
      </c>
      <c r="H67" s="24">
        <v>5112.0</v>
      </c>
      <c r="I67" s="25"/>
      <c r="J67" s="26">
        <v>-9.6719</v>
      </c>
      <c r="K67" s="26">
        <v>-37.3292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2706307.0</v>
      </c>
      <c r="B68" s="18" t="s">
        <v>290</v>
      </c>
      <c r="C68" s="19">
        <v>68060.0</v>
      </c>
      <c r="D68" s="19">
        <v>33621.0</v>
      </c>
      <c r="E68" s="19">
        <v>36813.0</v>
      </c>
      <c r="F68" s="19">
        <v>51655.0</v>
      </c>
      <c r="G68" s="19">
        <v>18779.0</v>
      </c>
      <c r="H68" s="19">
        <v>70434.0</v>
      </c>
      <c r="I68" s="20"/>
      <c r="J68" s="21">
        <v>-9.4072</v>
      </c>
      <c r="K68" s="21">
        <v>-36.6275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2706406.0</v>
      </c>
      <c r="B69" s="23" t="s">
        <v>291</v>
      </c>
      <c r="C69" s="24">
        <v>24351.0</v>
      </c>
      <c r="D69" s="24">
        <v>11754.0</v>
      </c>
      <c r="E69" s="24">
        <v>12055.0</v>
      </c>
      <c r="F69" s="24">
        <v>10772.0</v>
      </c>
      <c r="G69" s="24">
        <v>13037.0</v>
      </c>
      <c r="H69" s="24">
        <v>23809.0</v>
      </c>
      <c r="I69" s="25"/>
      <c r="J69" s="26">
        <v>-9.7483</v>
      </c>
      <c r="K69" s="26">
        <v>-37.4367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2706422.0</v>
      </c>
      <c r="B70" s="18" t="s">
        <v>292</v>
      </c>
      <c r="C70" s="19">
        <v>10086.0</v>
      </c>
      <c r="D70" s="19">
        <v>5107.0</v>
      </c>
      <c r="E70" s="19">
        <v>5139.0</v>
      </c>
      <c r="F70" s="19">
        <v>2796.0</v>
      </c>
      <c r="G70" s="19">
        <v>7450.0</v>
      </c>
      <c r="H70" s="19">
        <v>10246.0</v>
      </c>
      <c r="I70" s="20"/>
      <c r="J70" s="21">
        <v>-9.2528</v>
      </c>
      <c r="K70" s="21">
        <v>-38.0047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2706448.0</v>
      </c>
      <c r="B71" s="23" t="s">
        <v>293</v>
      </c>
      <c r="C71" s="24">
        <v>8049.0</v>
      </c>
      <c r="D71" s="24">
        <v>5592.0</v>
      </c>
      <c r="E71" s="24">
        <v>5757.0</v>
      </c>
      <c r="F71" s="24">
        <v>10051.0</v>
      </c>
      <c r="G71" s="24">
        <v>1298.0</v>
      </c>
      <c r="H71" s="24">
        <v>11349.0</v>
      </c>
      <c r="I71" s="25"/>
      <c r="J71" s="26">
        <v>-9.465</v>
      </c>
      <c r="K71" s="26">
        <v>-35.5517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2706505.0</v>
      </c>
      <c r="B72" s="18" t="s">
        <v>294</v>
      </c>
      <c r="C72" s="19">
        <v>13755.0</v>
      </c>
      <c r="D72" s="19">
        <v>7510.0</v>
      </c>
      <c r="E72" s="19">
        <v>7262.0</v>
      </c>
      <c r="F72" s="19">
        <v>7239.0</v>
      </c>
      <c r="G72" s="19">
        <v>7533.0</v>
      </c>
      <c r="H72" s="19">
        <v>14772.0</v>
      </c>
      <c r="I72" s="20"/>
      <c r="J72" s="21">
        <v>-9.2383</v>
      </c>
      <c r="K72" s="21">
        <v>-35.4933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2706604.0</v>
      </c>
      <c r="B73" s="23" t="s">
        <v>295</v>
      </c>
      <c r="C73" s="24">
        <v>7485.0</v>
      </c>
      <c r="D73" s="24">
        <v>3631.0</v>
      </c>
      <c r="E73" s="24">
        <v>3795.0</v>
      </c>
      <c r="F73" s="24">
        <v>4908.0</v>
      </c>
      <c r="G73" s="24">
        <v>2518.0</v>
      </c>
      <c r="H73" s="24">
        <v>7426.0</v>
      </c>
      <c r="I73" s="25"/>
      <c r="J73" s="26">
        <v>-9.3661</v>
      </c>
      <c r="K73" s="26">
        <v>-36.3697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2706703.0</v>
      </c>
      <c r="B74" s="18" t="s">
        <v>296</v>
      </c>
      <c r="C74" s="19">
        <v>56993.0</v>
      </c>
      <c r="D74" s="19">
        <v>29310.0</v>
      </c>
      <c r="E74" s="19">
        <v>31079.0</v>
      </c>
      <c r="F74" s="19">
        <v>45011.0</v>
      </c>
      <c r="G74" s="19">
        <v>15378.0</v>
      </c>
      <c r="H74" s="19">
        <v>60389.0</v>
      </c>
      <c r="I74" s="20"/>
      <c r="J74" s="21">
        <v>-10.2903</v>
      </c>
      <c r="K74" s="21">
        <v>-36.5864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2706802.0</v>
      </c>
      <c r="B75" s="23" t="s">
        <v>297</v>
      </c>
      <c r="C75" s="24">
        <v>16775.0</v>
      </c>
      <c r="D75" s="24">
        <v>8626.0</v>
      </c>
      <c r="E75" s="24">
        <v>8593.0</v>
      </c>
      <c r="F75" s="24">
        <v>10452.0</v>
      </c>
      <c r="G75" s="24">
        <v>6767.0</v>
      </c>
      <c r="H75" s="24">
        <v>17219.0</v>
      </c>
      <c r="I75" s="25"/>
      <c r="J75" s="26">
        <v>-10.4056</v>
      </c>
      <c r="K75" s="26">
        <v>-36.4344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2706901.0</v>
      </c>
      <c r="B76" s="18" t="s">
        <v>298</v>
      </c>
      <c r="C76" s="19">
        <v>31201.0</v>
      </c>
      <c r="D76" s="19">
        <v>16172.0</v>
      </c>
      <c r="E76" s="19">
        <v>17140.0</v>
      </c>
      <c r="F76" s="19">
        <v>31808.0</v>
      </c>
      <c r="G76" s="19">
        <v>1504.0</v>
      </c>
      <c r="H76" s="19">
        <v>33312.0</v>
      </c>
      <c r="I76" s="20"/>
      <c r="J76" s="21">
        <v>-9.5972</v>
      </c>
      <c r="K76" s="21">
        <v>-35.9567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2707008.0</v>
      </c>
      <c r="B77" s="23" t="s">
        <v>299</v>
      </c>
      <c r="C77" s="24">
        <v>2926.0</v>
      </c>
      <c r="D77" s="24">
        <v>1420.0</v>
      </c>
      <c r="E77" s="24">
        <v>1446.0</v>
      </c>
      <c r="F77" s="24">
        <v>1637.0</v>
      </c>
      <c r="G77" s="24">
        <v>1229.0</v>
      </c>
      <c r="H77" s="24">
        <v>2866.0</v>
      </c>
      <c r="I77" s="25"/>
      <c r="J77" s="26">
        <v>-9.4753</v>
      </c>
      <c r="K77" s="26">
        <v>-36.29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2707107.0</v>
      </c>
      <c r="B78" s="18" t="s">
        <v>300</v>
      </c>
      <c r="C78" s="19">
        <v>20007.0</v>
      </c>
      <c r="D78" s="19">
        <v>11301.0</v>
      </c>
      <c r="E78" s="19">
        <v>11751.0</v>
      </c>
      <c r="F78" s="19">
        <v>13191.0</v>
      </c>
      <c r="G78" s="19">
        <v>9861.0</v>
      </c>
      <c r="H78" s="19">
        <v>23052.0</v>
      </c>
      <c r="I78" s="20"/>
      <c r="J78" s="21">
        <v>-9.6236</v>
      </c>
      <c r="K78" s="21">
        <v>-37.7567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2707206.0</v>
      </c>
      <c r="B79" s="23" t="s">
        <v>301</v>
      </c>
      <c r="C79" s="24">
        <v>13222.0</v>
      </c>
      <c r="D79" s="24">
        <v>7003.0</v>
      </c>
      <c r="E79" s="24">
        <v>6870.0</v>
      </c>
      <c r="F79" s="24">
        <v>2043.0</v>
      </c>
      <c r="G79" s="24">
        <v>11830.0</v>
      </c>
      <c r="H79" s="24">
        <v>13873.0</v>
      </c>
      <c r="I79" s="25"/>
      <c r="J79" s="26">
        <v>-9.3125</v>
      </c>
      <c r="K79" s="26">
        <v>-37.2856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2707305.0</v>
      </c>
      <c r="B80" s="18" t="s">
        <v>302</v>
      </c>
      <c r="C80" s="19">
        <v>23951.0</v>
      </c>
      <c r="D80" s="19">
        <v>12761.0</v>
      </c>
      <c r="E80" s="19">
        <v>12957.0</v>
      </c>
      <c r="F80" s="19">
        <v>20220.0</v>
      </c>
      <c r="G80" s="19">
        <v>5498.0</v>
      </c>
      <c r="H80" s="19">
        <v>25718.0</v>
      </c>
      <c r="I80" s="20"/>
      <c r="J80" s="21">
        <v>-9.045</v>
      </c>
      <c r="K80" s="21">
        <v>-35.3983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2707404.0</v>
      </c>
      <c r="B81" s="23" t="s">
        <v>303</v>
      </c>
      <c r="C81" s="24">
        <v>10238.0</v>
      </c>
      <c r="D81" s="24">
        <v>4264.0</v>
      </c>
      <c r="E81" s="24">
        <v>4155.0</v>
      </c>
      <c r="F81" s="24">
        <v>4796.0</v>
      </c>
      <c r="G81" s="24">
        <v>3623.0</v>
      </c>
      <c r="H81" s="24">
        <v>8419.0</v>
      </c>
      <c r="I81" s="25"/>
      <c r="J81" s="26">
        <v>-9.1583</v>
      </c>
      <c r="K81" s="26">
        <v>-35.295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2707503.0</v>
      </c>
      <c r="B82" s="137" t="s">
        <v>304</v>
      </c>
      <c r="C82" s="138">
        <v>18355.0</v>
      </c>
      <c r="D82" s="138">
        <v>9590.0</v>
      </c>
      <c r="E82" s="138">
        <v>9724.0</v>
      </c>
      <c r="F82" s="138">
        <v>6582.0</v>
      </c>
      <c r="G82" s="138">
        <v>12732.0</v>
      </c>
      <c r="H82" s="138">
        <v>19314.0</v>
      </c>
      <c r="I82" s="20"/>
      <c r="J82" s="21">
        <v>-10.1858</v>
      </c>
      <c r="K82" s="21">
        <v>-36.84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2707602.0</v>
      </c>
      <c r="B83" s="23" t="s">
        <v>305</v>
      </c>
      <c r="C83" s="24">
        <v>11902.0</v>
      </c>
      <c r="D83" s="24">
        <v>5673.0</v>
      </c>
      <c r="E83" s="24">
        <v>5813.0</v>
      </c>
      <c r="F83" s="24">
        <v>6474.0</v>
      </c>
      <c r="G83" s="24">
        <v>5012.0</v>
      </c>
      <c r="H83" s="24">
        <v>11486.0</v>
      </c>
      <c r="I83" s="25"/>
      <c r="J83" s="26">
        <v>-9.3189</v>
      </c>
      <c r="K83" s="26">
        <v>-36.4711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2707701.0</v>
      </c>
      <c r="B84" s="18" t="s">
        <v>306</v>
      </c>
      <c r="C84" s="19">
        <v>62510.0</v>
      </c>
      <c r="D84" s="19">
        <v>33337.0</v>
      </c>
      <c r="E84" s="19">
        <v>35175.0</v>
      </c>
      <c r="F84" s="19">
        <v>55968.0</v>
      </c>
      <c r="G84" s="19">
        <v>12544.0</v>
      </c>
      <c r="H84" s="19">
        <v>68512.0</v>
      </c>
      <c r="I84" s="20"/>
      <c r="J84" s="21">
        <v>-9.4783</v>
      </c>
      <c r="K84" s="21">
        <v>-35.8533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2707800.0</v>
      </c>
      <c r="B85" s="23" t="s">
        <v>307</v>
      </c>
      <c r="C85" s="24">
        <v>6985.0</v>
      </c>
      <c r="D85" s="24">
        <v>3369.0</v>
      </c>
      <c r="E85" s="24">
        <v>3287.0</v>
      </c>
      <c r="F85" s="24">
        <v>5830.0</v>
      </c>
      <c r="G85" s="24">
        <v>826.0</v>
      </c>
      <c r="H85" s="24">
        <v>6656.0</v>
      </c>
      <c r="I85" s="25"/>
      <c r="J85" s="26">
        <v>-9.8328</v>
      </c>
      <c r="K85" s="26">
        <v>-35.9778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2707909.0</v>
      </c>
      <c r="B86" s="18" t="s">
        <v>308</v>
      </c>
      <c r="C86" s="19">
        <v>6388.0</v>
      </c>
      <c r="D86" s="19">
        <v>3371.0</v>
      </c>
      <c r="E86" s="19">
        <v>3522.0</v>
      </c>
      <c r="F86" s="19">
        <v>6174.0</v>
      </c>
      <c r="G86" s="19">
        <v>719.0</v>
      </c>
      <c r="H86" s="19">
        <v>6893.0</v>
      </c>
      <c r="I86" s="20"/>
      <c r="J86" s="21">
        <v>-9.6033</v>
      </c>
      <c r="K86" s="21">
        <v>-35.8225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2708006.0</v>
      </c>
      <c r="B87" s="23" t="s">
        <v>309</v>
      </c>
      <c r="C87" s="24">
        <v>41485.0</v>
      </c>
      <c r="D87" s="24">
        <v>21822.0</v>
      </c>
      <c r="E87" s="24">
        <v>23127.0</v>
      </c>
      <c r="F87" s="24">
        <v>27201.0</v>
      </c>
      <c r="G87" s="24">
        <v>17748.0</v>
      </c>
      <c r="H87" s="24">
        <v>44949.0</v>
      </c>
      <c r="I87" s="25"/>
      <c r="J87" s="26">
        <v>-9.3783</v>
      </c>
      <c r="K87" s="26">
        <v>-37.2453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2708105.0</v>
      </c>
      <c r="B88" s="18" t="s">
        <v>310</v>
      </c>
      <c r="C88" s="19">
        <v>11534.0</v>
      </c>
      <c r="D88" s="19">
        <v>5490.0</v>
      </c>
      <c r="E88" s="19">
        <v>5471.0</v>
      </c>
      <c r="F88" s="19">
        <v>5658.0</v>
      </c>
      <c r="G88" s="19">
        <v>5303.0</v>
      </c>
      <c r="H88" s="19">
        <v>10961.0</v>
      </c>
      <c r="I88" s="20"/>
      <c r="J88" s="21">
        <v>-9.1681</v>
      </c>
      <c r="K88" s="21">
        <v>-36.2222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2708204.0</v>
      </c>
      <c r="B89" s="23" t="s">
        <v>311</v>
      </c>
      <c r="C89" s="24">
        <v>6551.0</v>
      </c>
      <c r="D89" s="24">
        <v>3340.0</v>
      </c>
      <c r="E89" s="24">
        <v>3380.0</v>
      </c>
      <c r="F89" s="24">
        <v>3183.0</v>
      </c>
      <c r="G89" s="24">
        <v>3537.0</v>
      </c>
      <c r="H89" s="24">
        <v>6720.0</v>
      </c>
      <c r="I89" s="25"/>
      <c r="J89" s="26">
        <v>-10.1278</v>
      </c>
      <c r="K89" s="26">
        <v>-36.9006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2708303.0</v>
      </c>
      <c r="B90" s="18" t="s">
        <v>312</v>
      </c>
      <c r="C90" s="19">
        <v>21071.0</v>
      </c>
      <c r="D90" s="19">
        <v>11174.0</v>
      </c>
      <c r="E90" s="19">
        <v>11515.0</v>
      </c>
      <c r="F90" s="19">
        <v>15390.0</v>
      </c>
      <c r="G90" s="19">
        <v>7299.0</v>
      </c>
      <c r="H90" s="19">
        <v>22689.0</v>
      </c>
      <c r="I90" s="20"/>
      <c r="J90" s="21">
        <v>-9.0097</v>
      </c>
      <c r="K90" s="21">
        <v>-36.0583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2708402.0</v>
      </c>
      <c r="B91" s="23" t="s">
        <v>313</v>
      </c>
      <c r="C91" s="24">
        <v>27562.0</v>
      </c>
      <c r="D91" s="24">
        <v>14870.0</v>
      </c>
      <c r="E91" s="24">
        <v>15270.0</v>
      </c>
      <c r="F91" s="24">
        <v>11661.0</v>
      </c>
      <c r="G91" s="24">
        <v>18479.0</v>
      </c>
      <c r="H91" s="24">
        <v>30140.0</v>
      </c>
      <c r="I91" s="25"/>
      <c r="J91" s="26">
        <v>-9.5583</v>
      </c>
      <c r="K91" s="26">
        <v>-37.3811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2708501.0</v>
      </c>
      <c r="B92" s="18" t="s">
        <v>314</v>
      </c>
      <c r="C92" s="19">
        <v>29543.0</v>
      </c>
      <c r="D92" s="19">
        <v>16327.0</v>
      </c>
      <c r="E92" s="19">
        <v>16089.0</v>
      </c>
      <c r="F92" s="19">
        <v>20597.0</v>
      </c>
      <c r="G92" s="19">
        <v>11819.0</v>
      </c>
      <c r="H92" s="19">
        <v>32416.0</v>
      </c>
      <c r="I92" s="20"/>
      <c r="J92" s="21">
        <v>-9.3183</v>
      </c>
      <c r="K92" s="21">
        <v>-35.5611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2708600.0</v>
      </c>
      <c r="B93" s="23" t="s">
        <v>315</v>
      </c>
      <c r="C93" s="24">
        <v>51456.0</v>
      </c>
      <c r="D93" s="24">
        <v>26577.0</v>
      </c>
      <c r="E93" s="24">
        <v>28014.0</v>
      </c>
      <c r="F93" s="24">
        <v>52571.0</v>
      </c>
      <c r="G93" s="24">
        <v>2020.0</v>
      </c>
      <c r="H93" s="24">
        <v>54591.0</v>
      </c>
      <c r="I93" s="25"/>
      <c r="J93" s="26">
        <v>-9.7811</v>
      </c>
      <c r="K93" s="26">
        <v>-36.0936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2708709.0</v>
      </c>
      <c r="B94" s="18" t="s">
        <v>316</v>
      </c>
      <c r="C94" s="19">
        <v>5860.0</v>
      </c>
      <c r="D94" s="19">
        <v>3566.0</v>
      </c>
      <c r="E94" s="19">
        <v>3604.0</v>
      </c>
      <c r="F94" s="19">
        <v>2256.0</v>
      </c>
      <c r="G94" s="19">
        <v>4914.0</v>
      </c>
      <c r="H94" s="19">
        <v>7170.0</v>
      </c>
      <c r="I94" s="20"/>
      <c r="J94" s="21">
        <v>-9.2656</v>
      </c>
      <c r="K94" s="21">
        <v>-35.3731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2708808.0</v>
      </c>
      <c r="B95" s="23" t="s">
        <v>317</v>
      </c>
      <c r="C95" s="24">
        <v>29124.0</v>
      </c>
      <c r="D95" s="24">
        <v>15852.0</v>
      </c>
      <c r="E95" s="24">
        <v>16155.0</v>
      </c>
      <c r="F95" s="24">
        <v>12306.0</v>
      </c>
      <c r="G95" s="24">
        <v>19701.0</v>
      </c>
      <c r="H95" s="24">
        <v>32007.0</v>
      </c>
      <c r="I95" s="25"/>
      <c r="J95" s="26">
        <v>-9.9336</v>
      </c>
      <c r="K95" s="26">
        <v>-36.5542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2708907.0</v>
      </c>
      <c r="B96" s="18" t="s">
        <v>318</v>
      </c>
      <c r="C96" s="19">
        <v>12555.0</v>
      </c>
      <c r="D96" s="19">
        <v>7111.0</v>
      </c>
      <c r="E96" s="19">
        <v>7493.0</v>
      </c>
      <c r="F96" s="19">
        <v>12793.0</v>
      </c>
      <c r="G96" s="19">
        <v>1811.0</v>
      </c>
      <c r="H96" s="19">
        <v>14604.0</v>
      </c>
      <c r="I96" s="20"/>
      <c r="J96" s="21">
        <v>-9.5633</v>
      </c>
      <c r="K96" s="21">
        <v>-35.8244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2708956.0</v>
      </c>
      <c r="B97" s="23" t="s">
        <v>319</v>
      </c>
      <c r="C97" s="24">
        <v>11979.0</v>
      </c>
      <c r="D97" s="24">
        <v>6405.0</v>
      </c>
      <c r="E97" s="24">
        <v>6642.0</v>
      </c>
      <c r="F97" s="24">
        <v>3944.0</v>
      </c>
      <c r="G97" s="24">
        <v>9103.0</v>
      </c>
      <c r="H97" s="24">
        <v>13047.0</v>
      </c>
      <c r="I97" s="25"/>
      <c r="J97" s="26">
        <v>-9.4664</v>
      </c>
      <c r="K97" s="26">
        <v>-37.4569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2709004.0</v>
      </c>
      <c r="B98" s="18" t="s">
        <v>320</v>
      </c>
      <c r="C98" s="19">
        <v>6594.0</v>
      </c>
      <c r="D98" s="19">
        <v>3020.0</v>
      </c>
      <c r="E98" s="19">
        <v>3102.0</v>
      </c>
      <c r="F98" s="19">
        <v>2140.0</v>
      </c>
      <c r="G98" s="19">
        <v>3982.0</v>
      </c>
      <c r="H98" s="19">
        <v>6122.0</v>
      </c>
      <c r="I98" s="20"/>
      <c r="J98" s="21">
        <v>-9.5319</v>
      </c>
      <c r="K98" s="21">
        <v>-36.4328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2709103.0</v>
      </c>
      <c r="B99" s="23" t="s">
        <v>321</v>
      </c>
      <c r="C99" s="24">
        <v>17046.0</v>
      </c>
      <c r="D99" s="24">
        <v>9237.0</v>
      </c>
      <c r="E99" s="24">
        <v>9783.0</v>
      </c>
      <c r="F99" s="24">
        <v>7314.0</v>
      </c>
      <c r="G99" s="24">
        <v>11706.0</v>
      </c>
      <c r="H99" s="24">
        <v>19020.0</v>
      </c>
      <c r="I99" s="25"/>
      <c r="J99" s="26">
        <v>-9.645</v>
      </c>
      <c r="K99" s="26">
        <v>-36.4972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2709152.0</v>
      </c>
      <c r="B100" s="18" t="s">
        <v>322</v>
      </c>
      <c r="C100" s="19">
        <v>36881.0</v>
      </c>
      <c r="D100" s="19">
        <v>20168.0</v>
      </c>
      <c r="E100" s="19">
        <v>20990.0</v>
      </c>
      <c r="F100" s="19">
        <v>34789.0</v>
      </c>
      <c r="G100" s="19">
        <v>6369.0</v>
      </c>
      <c r="H100" s="19">
        <v>41158.0</v>
      </c>
      <c r="I100" s="20"/>
      <c r="J100" s="21">
        <v>-9.9053</v>
      </c>
      <c r="K100" s="21">
        <v>-36.3528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2709202.0</v>
      </c>
      <c r="B101" s="23" t="s">
        <v>323</v>
      </c>
      <c r="C101" s="24">
        <v>23439.0</v>
      </c>
      <c r="D101" s="24">
        <v>12953.0</v>
      </c>
      <c r="E101" s="24">
        <v>12757.0</v>
      </c>
      <c r="F101" s="24">
        <v>8035.0</v>
      </c>
      <c r="G101" s="24">
        <v>17675.0</v>
      </c>
      <c r="H101" s="24">
        <v>25710.0</v>
      </c>
      <c r="I101" s="25"/>
      <c r="J101" s="26">
        <v>-9.9706</v>
      </c>
      <c r="K101" s="26">
        <v>-37.0033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2709301.0</v>
      </c>
      <c r="B102" s="18" t="s">
        <v>324</v>
      </c>
      <c r="C102" s="19">
        <v>58620.0</v>
      </c>
      <c r="D102" s="19">
        <v>30193.0</v>
      </c>
      <c r="E102" s="19">
        <v>32208.0</v>
      </c>
      <c r="F102" s="19">
        <v>47691.0</v>
      </c>
      <c r="G102" s="19">
        <v>14710.0</v>
      </c>
      <c r="H102" s="19">
        <v>62401.0</v>
      </c>
      <c r="I102" s="20"/>
      <c r="J102" s="21">
        <v>-9.1628</v>
      </c>
      <c r="K102" s="21">
        <v>-36.0319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65">
        <v>2709400.0</v>
      </c>
      <c r="B103" s="67" t="s">
        <v>325</v>
      </c>
      <c r="C103" s="68">
        <v>26263.0</v>
      </c>
      <c r="D103" s="68">
        <v>12420.0</v>
      </c>
      <c r="E103" s="68">
        <v>13024.0</v>
      </c>
      <c r="F103" s="68">
        <v>18336.0</v>
      </c>
      <c r="G103" s="68">
        <v>7108.0</v>
      </c>
      <c r="H103" s="68">
        <v>25444.0</v>
      </c>
      <c r="I103" s="25"/>
      <c r="J103" s="26">
        <v>-5.9944</v>
      </c>
      <c r="K103" s="26">
        <v>-37.9444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70" t="s">
        <v>81</v>
      </c>
      <c r="B104" s="71" t="s">
        <v>17</v>
      </c>
      <c r="C104" s="72">
        <f t="shared" ref="C104:H104" si="1">SUM(C2:C103)</f>
        <v>2822621</v>
      </c>
      <c r="D104" s="72">
        <f t="shared" si="1"/>
        <v>1511947</v>
      </c>
      <c r="E104" s="72">
        <f t="shared" si="1"/>
        <v>1608975</v>
      </c>
      <c r="F104" s="72">
        <f t="shared" si="1"/>
        <v>2298091</v>
      </c>
      <c r="G104" s="72">
        <f t="shared" si="1"/>
        <v>822831</v>
      </c>
      <c r="H104" s="72">
        <f t="shared" si="1"/>
        <v>3120922</v>
      </c>
      <c r="I104" s="73">
        <f>COUNTA($A$2:A103)</f>
        <v>102</v>
      </c>
      <c r="J104" s="140"/>
      <c r="K104" s="140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9.5" customHeight="1">
      <c r="A105" s="141" t="s">
        <v>326</v>
      </c>
      <c r="B105" s="4"/>
      <c r="C105" s="76"/>
      <c r="D105" s="76"/>
      <c r="E105" s="76"/>
      <c r="F105" s="76"/>
      <c r="G105" s="76"/>
      <c r="H105" s="76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2010&amp;CAlagoas&amp;RDE</oddHead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10" width="9.14"/>
    <col customWidth="1" min="11" max="11" width="10.14"/>
    <col customWidth="1" min="12" max="26" width="8.0"/>
  </cols>
  <sheetData>
    <row r="1" ht="84.75" customHeight="1">
      <c r="A1" s="133" t="s">
        <v>23</v>
      </c>
      <c r="B1" s="133" t="s">
        <v>29</v>
      </c>
      <c r="C1" s="134" t="s">
        <v>3</v>
      </c>
      <c r="D1" s="134" t="s">
        <v>4</v>
      </c>
      <c r="E1" s="134" t="s">
        <v>5</v>
      </c>
      <c r="F1" s="134" t="s">
        <v>6</v>
      </c>
      <c r="G1" s="134" t="s">
        <v>7</v>
      </c>
      <c r="H1" s="134" t="s">
        <v>9</v>
      </c>
      <c r="I1" s="13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1600105.0</v>
      </c>
      <c r="B2" s="18" t="s">
        <v>236</v>
      </c>
      <c r="C2" s="19">
        <v>7121.0</v>
      </c>
      <c r="D2" s="19">
        <v>4186.0</v>
      </c>
      <c r="E2" s="19">
        <v>3819.0</v>
      </c>
      <c r="F2" s="19">
        <v>6926.0</v>
      </c>
      <c r="G2" s="19">
        <v>1079.0</v>
      </c>
      <c r="H2" s="19">
        <v>8005.0</v>
      </c>
      <c r="I2" s="20"/>
      <c r="J2" s="21">
        <v>19.9467</v>
      </c>
      <c r="K2" s="21">
        <v>-50.7931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1600204.0</v>
      </c>
      <c r="B3" s="23" t="s">
        <v>237</v>
      </c>
      <c r="C3" s="24">
        <v>6730.0</v>
      </c>
      <c r="D3" s="24">
        <v>4795.0</v>
      </c>
      <c r="E3" s="24">
        <v>4169.0</v>
      </c>
      <c r="F3" s="24">
        <v>7301.0</v>
      </c>
      <c r="G3" s="24">
        <v>1663.0</v>
      </c>
      <c r="H3" s="24">
        <v>8964.0</v>
      </c>
      <c r="I3" s="25"/>
      <c r="J3" s="26">
        <v>21.5025</v>
      </c>
      <c r="K3" s="26">
        <v>-50.9486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1600212.0</v>
      </c>
      <c r="B4" s="18" t="s">
        <v>238</v>
      </c>
      <c r="C4" s="19">
        <v>3280.0</v>
      </c>
      <c r="D4" s="19">
        <v>2393.0</v>
      </c>
      <c r="E4" s="19">
        <v>2241.0</v>
      </c>
      <c r="F4" s="19">
        <v>2409.0</v>
      </c>
      <c r="G4" s="19">
        <v>2225.0</v>
      </c>
      <c r="H4" s="19">
        <v>4634.0</v>
      </c>
      <c r="I4" s="20"/>
      <c r="J4" s="21">
        <v>4.0139</v>
      </c>
      <c r="K4" s="21">
        <v>-50.8022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1600238.0</v>
      </c>
      <c r="B5" s="23" t="s">
        <v>239</v>
      </c>
      <c r="C5" s="24">
        <v>3562.0</v>
      </c>
      <c r="D5" s="24">
        <v>3033.0</v>
      </c>
      <c r="E5" s="24">
        <v>2739.0</v>
      </c>
      <c r="F5" s="24">
        <v>4161.0</v>
      </c>
      <c r="G5" s="24">
        <v>1611.0</v>
      </c>
      <c r="H5" s="24">
        <v>5772.0</v>
      </c>
      <c r="I5" s="25"/>
      <c r="J5" s="26">
        <v>4.1417</v>
      </c>
      <c r="K5" s="26">
        <v>-51.18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1600253.0</v>
      </c>
      <c r="B6" s="18" t="s">
        <v>240</v>
      </c>
      <c r="C6" s="19">
        <v>2894.0</v>
      </c>
      <c r="D6" s="19">
        <v>2317.0</v>
      </c>
      <c r="E6" s="19">
        <v>1950.0</v>
      </c>
      <c r="F6" s="19">
        <v>1766.0</v>
      </c>
      <c r="G6" s="19">
        <v>2501.0</v>
      </c>
      <c r="H6" s="19">
        <v>4267.0</v>
      </c>
      <c r="I6" s="20"/>
      <c r="J6" s="21">
        <v>3.2883</v>
      </c>
      <c r="K6" s="21">
        <v>-50.8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1600279.0</v>
      </c>
      <c r="B7" s="23" t="s">
        <v>241</v>
      </c>
      <c r="C7" s="24">
        <v>28515.0</v>
      </c>
      <c r="D7" s="24">
        <v>20350.0</v>
      </c>
      <c r="E7" s="24">
        <v>19455.0</v>
      </c>
      <c r="F7" s="24">
        <v>37824.0</v>
      </c>
      <c r="G7" s="24">
        <v>1981.0</v>
      </c>
      <c r="H7" s="24">
        <v>39805.0</v>
      </c>
      <c r="I7" s="25"/>
      <c r="J7" s="26">
        <v>-1.12</v>
      </c>
      <c r="K7" s="26">
        <v>-52.0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1600303.0</v>
      </c>
      <c r="B8" s="18" t="s">
        <v>242</v>
      </c>
      <c r="C8" s="19">
        <v>283308.0</v>
      </c>
      <c r="D8" s="19">
        <v>195497.0</v>
      </c>
      <c r="E8" s="19">
        <v>202416.0</v>
      </c>
      <c r="F8" s="19">
        <v>380937.0</v>
      </c>
      <c r="G8" s="19">
        <v>16976.0</v>
      </c>
      <c r="H8" s="19">
        <v>397913.0</v>
      </c>
      <c r="I8" s="20"/>
      <c r="J8" s="21">
        <v>-0.0389</v>
      </c>
      <c r="K8" s="21">
        <v>-51.0664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1600402.0</v>
      </c>
      <c r="B9" s="23" t="s">
        <v>243</v>
      </c>
      <c r="C9" s="24">
        <v>11986.0</v>
      </c>
      <c r="D9" s="24">
        <v>8977.0</v>
      </c>
      <c r="E9" s="24">
        <v>8053.0</v>
      </c>
      <c r="F9" s="24">
        <v>8280.0</v>
      </c>
      <c r="G9" s="24">
        <v>8750.0</v>
      </c>
      <c r="H9" s="24">
        <v>17030.0</v>
      </c>
      <c r="I9" s="25"/>
      <c r="J9" s="26">
        <v>-0.115</v>
      </c>
      <c r="K9" s="26">
        <v>-51.2894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1600501.0</v>
      </c>
      <c r="B10" s="18" t="s">
        <v>244</v>
      </c>
      <c r="C10" s="19">
        <v>12886.0</v>
      </c>
      <c r="D10" s="19">
        <v>10666.0</v>
      </c>
      <c r="E10" s="19">
        <v>9760.0</v>
      </c>
      <c r="F10" s="19">
        <v>13873.0</v>
      </c>
      <c r="G10" s="19">
        <v>6553.0</v>
      </c>
      <c r="H10" s="19">
        <v>20426.0</v>
      </c>
      <c r="I10" s="20"/>
      <c r="J10" s="21">
        <v>34.1569</v>
      </c>
      <c r="K10" s="21">
        <v>-51.835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1600154.0</v>
      </c>
      <c r="B11" s="23" t="s">
        <v>245</v>
      </c>
      <c r="C11" s="24">
        <v>4009.0</v>
      </c>
      <c r="D11" s="24">
        <v>5833.0</v>
      </c>
      <c r="E11" s="24">
        <v>4940.0</v>
      </c>
      <c r="F11" s="24">
        <v>5970.0</v>
      </c>
      <c r="G11" s="24">
        <v>4803.0</v>
      </c>
      <c r="H11" s="24">
        <v>10773.0</v>
      </c>
      <c r="I11" s="25"/>
      <c r="J11" s="26">
        <v>3.2219</v>
      </c>
      <c r="K11" s="26">
        <v>-51.9436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1600535.0</v>
      </c>
      <c r="B12" s="18" t="s">
        <v>246</v>
      </c>
      <c r="C12" s="19">
        <v>11042.0</v>
      </c>
      <c r="D12" s="19">
        <v>8903.0</v>
      </c>
      <c r="E12" s="19">
        <v>7922.0</v>
      </c>
      <c r="F12" s="19">
        <v>10759.0</v>
      </c>
      <c r="G12" s="19">
        <v>6066.0</v>
      </c>
      <c r="H12" s="19">
        <v>16825.0</v>
      </c>
      <c r="I12" s="20"/>
      <c r="J12" s="21">
        <v>3.2867</v>
      </c>
      <c r="K12" s="21">
        <v>-51.4133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1600550.0</v>
      </c>
      <c r="B13" s="23" t="s">
        <v>247</v>
      </c>
      <c r="C13" s="24">
        <v>2286.0</v>
      </c>
      <c r="D13" s="24">
        <v>1990.0</v>
      </c>
      <c r="E13" s="24">
        <v>1793.0</v>
      </c>
      <c r="F13" s="24">
        <v>1867.0</v>
      </c>
      <c r="G13" s="24">
        <v>1916.0</v>
      </c>
      <c r="H13" s="24">
        <v>3783.0</v>
      </c>
      <c r="I13" s="25"/>
      <c r="J13" s="26">
        <v>13.2567</v>
      </c>
      <c r="K13" s="26">
        <v>-50.7914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1600600.0</v>
      </c>
      <c r="B14" s="18" t="s">
        <v>248</v>
      </c>
      <c r="C14" s="19">
        <v>80439.0</v>
      </c>
      <c r="D14" s="19">
        <v>50361.0</v>
      </c>
      <c r="E14" s="19">
        <v>50842.0</v>
      </c>
      <c r="F14" s="19">
        <v>99094.0</v>
      </c>
      <c r="G14" s="19">
        <v>2109.0</v>
      </c>
      <c r="H14" s="19">
        <v>101203.0</v>
      </c>
      <c r="I14" s="20"/>
      <c r="J14" s="21">
        <v>-0.0583</v>
      </c>
      <c r="K14" s="21">
        <v>-51.1817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1600055.0</v>
      </c>
      <c r="B15" s="23" t="s">
        <v>249</v>
      </c>
      <c r="C15" s="24">
        <v>3293.0</v>
      </c>
      <c r="D15" s="24">
        <v>2335.0</v>
      </c>
      <c r="E15" s="24">
        <v>2074.0</v>
      </c>
      <c r="F15" s="24">
        <v>2575.0</v>
      </c>
      <c r="G15" s="24">
        <v>1834.0</v>
      </c>
      <c r="H15" s="24">
        <v>4409.0</v>
      </c>
      <c r="I15" s="25"/>
      <c r="J15" s="26">
        <v>4.1044</v>
      </c>
      <c r="K15" s="26">
        <v>-52.0022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1600709.0</v>
      </c>
      <c r="B16" s="18" t="s">
        <v>250</v>
      </c>
      <c r="C16" s="19">
        <v>7121.0</v>
      </c>
      <c r="D16" s="19">
        <v>6599.0</v>
      </c>
      <c r="E16" s="19">
        <v>5836.0</v>
      </c>
      <c r="F16" s="19">
        <v>6501.0</v>
      </c>
      <c r="G16" s="19">
        <v>5934.0</v>
      </c>
      <c r="H16" s="19">
        <v>12435.0</v>
      </c>
      <c r="I16" s="20"/>
      <c r="J16" s="21">
        <v>12.4944</v>
      </c>
      <c r="K16" s="21">
        <v>-50.9119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65">
        <v>1600808.0</v>
      </c>
      <c r="B17" s="67" t="s">
        <v>251</v>
      </c>
      <c r="C17" s="68">
        <v>8560.0</v>
      </c>
      <c r="D17" s="68">
        <v>6439.0</v>
      </c>
      <c r="E17" s="68">
        <v>6006.0</v>
      </c>
      <c r="F17" s="68">
        <v>10318.0</v>
      </c>
      <c r="G17" s="68">
        <v>2127.0</v>
      </c>
      <c r="H17" s="68">
        <v>12445.0</v>
      </c>
      <c r="I17" s="25"/>
      <c r="J17" s="26">
        <v>-0.9172</v>
      </c>
      <c r="K17" s="26">
        <v>-52.4081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70" t="s">
        <v>81</v>
      </c>
      <c r="B18" s="71" t="s">
        <v>236</v>
      </c>
      <c r="C18" s="72">
        <f t="shared" ref="C18:H18" si="1">SUM(C2:C17)</f>
        <v>477032</v>
      </c>
      <c r="D18" s="72">
        <f t="shared" si="1"/>
        <v>334674</v>
      </c>
      <c r="E18" s="72">
        <f t="shared" si="1"/>
        <v>334015</v>
      </c>
      <c r="F18" s="72">
        <f t="shared" si="1"/>
        <v>600561</v>
      </c>
      <c r="G18" s="72">
        <f t="shared" si="1"/>
        <v>68128</v>
      </c>
      <c r="H18" s="72">
        <f t="shared" si="1"/>
        <v>668689</v>
      </c>
      <c r="I18" s="73">
        <f>COUNTA($A$2:A17)</f>
        <v>16</v>
      </c>
      <c r="J18" s="74">
        <v>19.9467</v>
      </c>
      <c r="K18" s="74">
        <v>-50.7931</v>
      </c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</row>
    <row r="19" ht="19.5" customHeight="1">
      <c r="A19" s="139" t="s">
        <v>254</v>
      </c>
      <c r="B19" s="132"/>
      <c r="C19" s="76"/>
      <c r="D19" s="76"/>
      <c r="E19" s="76"/>
      <c r="F19" s="76"/>
      <c r="G19" s="76"/>
      <c r="H19" s="76"/>
      <c r="I19" s="4"/>
      <c r="J19" s="26"/>
      <c r="K19" s="26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2.0" customHeight="1">
      <c r="A20" s="78"/>
      <c r="B20" s="78"/>
      <c r="C20" s="79"/>
      <c r="D20" s="79"/>
      <c r="E20" s="79"/>
      <c r="F20" s="79"/>
      <c r="G20" s="79"/>
      <c r="H20" s="79"/>
      <c r="I20" s="4"/>
      <c r="J20" s="77"/>
      <c r="K20" s="77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2.0" customHeight="1">
      <c r="A21" s="78"/>
      <c r="B21" s="78"/>
      <c r="C21" s="79"/>
      <c r="D21" s="79"/>
      <c r="E21" s="79"/>
      <c r="F21" s="79"/>
      <c r="G21" s="79"/>
      <c r="H21" s="79"/>
      <c r="I21" s="4"/>
      <c r="J21" s="77"/>
      <c r="K21" s="77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2.0" customHeight="1">
      <c r="A22" s="78"/>
      <c r="B22" s="78"/>
      <c r="C22" s="79"/>
      <c r="D22" s="79"/>
      <c r="E22" s="79"/>
      <c r="F22" s="79"/>
      <c r="G22" s="79"/>
      <c r="H22" s="79"/>
      <c r="I22" s="4"/>
      <c r="J22" s="77"/>
      <c r="K22" s="77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2.0" customHeight="1">
      <c r="A23" s="78"/>
      <c r="B23" s="78"/>
      <c r="C23" s="79"/>
      <c r="D23" s="79"/>
      <c r="E23" s="79"/>
      <c r="F23" s="79"/>
      <c r="G23" s="79"/>
      <c r="H23" s="79"/>
      <c r="I23" s="4"/>
      <c r="J23" s="77"/>
      <c r="K23" s="77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2.0" customHeight="1">
      <c r="A24" s="78"/>
      <c r="B24" s="78"/>
      <c r="C24" s="79"/>
      <c r="D24" s="79"/>
      <c r="E24" s="79"/>
      <c r="F24" s="79"/>
      <c r="G24" s="79"/>
      <c r="H24" s="79"/>
      <c r="I24" s="4"/>
      <c r="J24" s="77"/>
      <c r="K24" s="77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2.0" customHeight="1">
      <c r="A25" s="78"/>
      <c r="B25" s="78"/>
      <c r="C25" s="79"/>
      <c r="D25" s="79"/>
      <c r="E25" s="79"/>
      <c r="F25" s="79"/>
      <c r="G25" s="79"/>
      <c r="H25" s="79"/>
      <c r="I25" s="4"/>
      <c r="J25" s="77"/>
      <c r="K25" s="77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2.0" customHeight="1">
      <c r="A26" s="78"/>
      <c r="B26" s="78"/>
      <c r="C26" s="79"/>
      <c r="D26" s="79"/>
      <c r="E26" s="79"/>
      <c r="F26" s="79"/>
      <c r="G26" s="79"/>
      <c r="H26" s="79"/>
      <c r="I26" s="4"/>
      <c r="J26" s="77"/>
      <c r="K26" s="77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2.0" customHeight="1">
      <c r="A27" s="78"/>
      <c r="B27" s="78"/>
      <c r="C27" s="79"/>
      <c r="D27" s="79"/>
      <c r="E27" s="79"/>
      <c r="F27" s="79"/>
      <c r="G27" s="79"/>
      <c r="H27" s="79"/>
      <c r="I27" s="4"/>
      <c r="J27" s="77"/>
      <c r="K27" s="7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2.0" customHeight="1">
      <c r="A28" s="78"/>
      <c r="B28" s="78"/>
      <c r="C28" s="79"/>
      <c r="D28" s="79"/>
      <c r="E28" s="79"/>
      <c r="F28" s="79"/>
      <c r="G28" s="79"/>
      <c r="H28" s="79"/>
      <c r="I28" s="4"/>
      <c r="J28" s="77"/>
      <c r="K28" s="7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2.0" customHeight="1">
      <c r="A29" s="78"/>
      <c r="B29" s="78"/>
      <c r="C29" s="79"/>
      <c r="D29" s="79"/>
      <c r="E29" s="79"/>
      <c r="F29" s="79"/>
      <c r="G29" s="79"/>
      <c r="H29" s="79"/>
      <c r="I29" s="4"/>
      <c r="J29" s="77"/>
      <c r="K29" s="7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2.0" customHeight="1">
      <c r="A30" s="78"/>
      <c r="B30" s="78"/>
      <c r="C30" s="79"/>
      <c r="D30" s="79"/>
      <c r="E30" s="79"/>
      <c r="F30" s="79"/>
      <c r="G30" s="79"/>
      <c r="H30" s="79"/>
      <c r="I30" s="4"/>
      <c r="J30" s="77"/>
      <c r="K30" s="7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2.0" customHeight="1">
      <c r="A31" s="78"/>
      <c r="B31" s="78"/>
      <c r="C31" s="79"/>
      <c r="D31" s="79"/>
      <c r="E31" s="79"/>
      <c r="F31" s="79"/>
      <c r="G31" s="79"/>
      <c r="H31" s="79"/>
      <c r="I31" s="4"/>
      <c r="J31" s="77"/>
      <c r="K31" s="7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2.0" customHeight="1">
      <c r="A32" s="78"/>
      <c r="B32" s="78"/>
      <c r="C32" s="79"/>
      <c r="D32" s="79"/>
      <c r="E32" s="79"/>
      <c r="F32" s="79"/>
      <c r="G32" s="79"/>
      <c r="H32" s="79"/>
      <c r="I32" s="4"/>
      <c r="J32" s="77"/>
      <c r="K32" s="7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2.0" customHeight="1">
      <c r="A33" s="78"/>
      <c r="B33" s="78"/>
      <c r="C33" s="79"/>
      <c r="D33" s="79"/>
      <c r="E33" s="79"/>
      <c r="F33" s="79"/>
      <c r="G33" s="79"/>
      <c r="H33" s="79"/>
      <c r="I33" s="4"/>
      <c r="J33" s="77"/>
      <c r="K33" s="7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2.0" customHeight="1">
      <c r="A34" s="78"/>
      <c r="B34" s="78"/>
      <c r="C34" s="79"/>
      <c r="D34" s="79"/>
      <c r="E34" s="79"/>
      <c r="F34" s="79"/>
      <c r="G34" s="79"/>
      <c r="H34" s="79"/>
      <c r="I34" s="4"/>
      <c r="J34" s="77"/>
      <c r="K34" s="7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2.0" customHeight="1">
      <c r="A35" s="78"/>
      <c r="B35" s="78"/>
      <c r="C35" s="79"/>
      <c r="D35" s="79"/>
      <c r="E35" s="79"/>
      <c r="F35" s="79"/>
      <c r="G35" s="79"/>
      <c r="H35" s="79"/>
      <c r="I35" s="4"/>
      <c r="J35" s="77"/>
      <c r="K35" s="7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2.0" customHeight="1">
      <c r="A36" s="78"/>
      <c r="B36" s="78"/>
      <c r="C36" s="79"/>
      <c r="D36" s="79"/>
      <c r="E36" s="79"/>
      <c r="F36" s="79"/>
      <c r="G36" s="79"/>
      <c r="H36" s="79"/>
      <c r="I36" s="4"/>
      <c r="J36" s="77"/>
      <c r="K36" s="7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2.0" customHeight="1">
      <c r="A37" s="78"/>
      <c r="B37" s="78"/>
      <c r="C37" s="79"/>
      <c r="D37" s="79"/>
      <c r="E37" s="79"/>
      <c r="F37" s="79"/>
      <c r="G37" s="79"/>
      <c r="H37" s="79"/>
      <c r="I37" s="4"/>
      <c r="J37" s="77"/>
      <c r="K37" s="7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2.0" customHeight="1">
      <c r="A38" s="78"/>
      <c r="B38" s="78"/>
      <c r="C38" s="79"/>
      <c r="D38" s="79"/>
      <c r="E38" s="79"/>
      <c r="F38" s="79"/>
      <c r="G38" s="79"/>
      <c r="H38" s="79"/>
      <c r="I38" s="4"/>
      <c r="J38" s="77"/>
      <c r="K38" s="7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2.0" customHeight="1">
      <c r="A39" s="78"/>
      <c r="B39" s="78"/>
      <c r="C39" s="79"/>
      <c r="D39" s="79"/>
      <c r="E39" s="79"/>
      <c r="F39" s="79"/>
      <c r="G39" s="79"/>
      <c r="H39" s="79"/>
      <c r="I39" s="4"/>
      <c r="J39" s="77"/>
      <c r="K39" s="7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2.0" customHeight="1">
      <c r="A40" s="78"/>
      <c r="B40" s="78"/>
      <c r="C40" s="79"/>
      <c r="D40" s="79"/>
      <c r="E40" s="79"/>
      <c r="F40" s="79"/>
      <c r="G40" s="79"/>
      <c r="H40" s="79"/>
      <c r="I40" s="4"/>
      <c r="J40" s="77"/>
      <c r="K40" s="77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0" customHeight="1">
      <c r="A41" s="78"/>
      <c r="B41" s="78"/>
      <c r="C41" s="79"/>
      <c r="D41" s="79"/>
      <c r="E41" s="79"/>
      <c r="F41" s="79"/>
      <c r="G41" s="79"/>
      <c r="H41" s="79"/>
      <c r="I41" s="4"/>
      <c r="J41" s="77"/>
      <c r="K41" s="77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0" customHeight="1">
      <c r="A42" s="78"/>
      <c r="B42" s="78"/>
      <c r="C42" s="79"/>
      <c r="D42" s="79"/>
      <c r="E42" s="79"/>
      <c r="F42" s="79"/>
      <c r="G42" s="79"/>
      <c r="H42" s="79"/>
      <c r="I42" s="4"/>
      <c r="J42" s="77"/>
      <c r="K42" s="77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0" customHeight="1">
      <c r="A43" s="78"/>
      <c r="B43" s="78"/>
      <c r="C43" s="79"/>
      <c r="D43" s="79"/>
      <c r="E43" s="79"/>
      <c r="F43" s="79"/>
      <c r="G43" s="79"/>
      <c r="H43" s="79"/>
      <c r="I43" s="4"/>
      <c r="J43" s="77"/>
      <c r="K43" s="77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0" customHeight="1">
      <c r="A44" s="78"/>
      <c r="B44" s="78"/>
      <c r="C44" s="79"/>
      <c r="D44" s="79"/>
      <c r="E44" s="79"/>
      <c r="F44" s="79"/>
      <c r="G44" s="79"/>
      <c r="H44" s="79"/>
      <c r="I44" s="4"/>
      <c r="J44" s="77"/>
      <c r="K44" s="77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0" customHeight="1">
      <c r="A45" s="78"/>
      <c r="B45" s="78"/>
      <c r="C45" s="79"/>
      <c r="D45" s="79"/>
      <c r="E45" s="79"/>
      <c r="F45" s="79"/>
      <c r="G45" s="79"/>
      <c r="H45" s="79"/>
      <c r="I45" s="4"/>
      <c r="J45" s="77"/>
      <c r="K45" s="77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0" customHeight="1">
      <c r="A46" s="78"/>
      <c r="B46" s="78"/>
      <c r="C46" s="79"/>
      <c r="D46" s="79"/>
      <c r="E46" s="79"/>
      <c r="F46" s="79"/>
      <c r="G46" s="79"/>
      <c r="H46" s="79"/>
      <c r="I46" s="4"/>
      <c r="J46" s="77"/>
      <c r="K46" s="77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0" customHeight="1">
      <c r="A47" s="78"/>
      <c r="B47" s="78"/>
      <c r="C47" s="79"/>
      <c r="D47" s="79"/>
      <c r="E47" s="79"/>
      <c r="F47" s="79"/>
      <c r="G47" s="79"/>
      <c r="H47" s="79"/>
      <c r="I47" s="4"/>
      <c r="J47" s="77"/>
      <c r="K47" s="77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0" customHeight="1">
      <c r="A48" s="78"/>
      <c r="B48" s="78"/>
      <c r="C48" s="79"/>
      <c r="D48" s="79"/>
      <c r="E48" s="79"/>
      <c r="F48" s="79"/>
      <c r="G48" s="79"/>
      <c r="H48" s="79"/>
      <c r="I48" s="4"/>
      <c r="J48" s="77"/>
      <c r="K48" s="77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0" customHeight="1">
      <c r="A49" s="78"/>
      <c r="B49" s="78"/>
      <c r="C49" s="79"/>
      <c r="D49" s="79"/>
      <c r="E49" s="79"/>
      <c r="F49" s="79"/>
      <c r="G49" s="79"/>
      <c r="H49" s="79"/>
      <c r="I49" s="4"/>
      <c r="J49" s="77"/>
      <c r="K49" s="77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0" customHeight="1">
      <c r="A50" s="78"/>
      <c r="B50" s="78"/>
      <c r="C50" s="79"/>
      <c r="D50" s="79"/>
      <c r="E50" s="79"/>
      <c r="F50" s="79"/>
      <c r="G50" s="79"/>
      <c r="H50" s="79"/>
      <c r="I50" s="4"/>
      <c r="J50" s="77"/>
      <c r="K50" s="77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0" customHeight="1">
      <c r="A51" s="78"/>
      <c r="B51" s="78"/>
      <c r="C51" s="79"/>
      <c r="D51" s="79"/>
      <c r="E51" s="79"/>
      <c r="F51" s="79"/>
      <c r="G51" s="79"/>
      <c r="H51" s="79"/>
      <c r="I51" s="4"/>
      <c r="J51" s="77"/>
      <c r="K51" s="77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0" customHeight="1">
      <c r="A52" s="78"/>
      <c r="B52" s="78"/>
      <c r="C52" s="79"/>
      <c r="D52" s="79"/>
      <c r="E52" s="79"/>
      <c r="F52" s="79"/>
      <c r="G52" s="79"/>
      <c r="H52" s="79"/>
      <c r="I52" s="4"/>
      <c r="J52" s="77"/>
      <c r="K52" s="77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0" customHeight="1">
      <c r="A53" s="78"/>
      <c r="B53" s="78"/>
      <c r="C53" s="79"/>
      <c r="D53" s="79"/>
      <c r="E53" s="79"/>
      <c r="F53" s="79"/>
      <c r="G53" s="79"/>
      <c r="H53" s="79"/>
      <c r="I53" s="4"/>
      <c r="J53" s="77"/>
      <c r="K53" s="7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0" customHeight="1">
      <c r="A54" s="78"/>
      <c r="B54" s="78"/>
      <c r="C54" s="79"/>
      <c r="D54" s="79"/>
      <c r="E54" s="79"/>
      <c r="F54" s="79"/>
      <c r="G54" s="79"/>
      <c r="H54" s="79"/>
      <c r="I54" s="4"/>
      <c r="J54" s="77"/>
      <c r="K54" s="77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0" customHeight="1">
      <c r="A55" s="78"/>
      <c r="B55" s="78"/>
      <c r="C55" s="79"/>
      <c r="D55" s="79"/>
      <c r="E55" s="79"/>
      <c r="F55" s="79"/>
      <c r="G55" s="79"/>
      <c r="H55" s="79"/>
      <c r="I55" s="4"/>
      <c r="J55" s="77"/>
      <c r="K55" s="77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0" customHeight="1">
      <c r="A56" s="78"/>
      <c r="B56" s="78"/>
      <c r="C56" s="79"/>
      <c r="D56" s="79"/>
      <c r="E56" s="79"/>
      <c r="F56" s="79"/>
      <c r="G56" s="79"/>
      <c r="H56" s="79"/>
      <c r="I56" s="4"/>
      <c r="J56" s="77"/>
      <c r="K56" s="7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0" customHeight="1">
      <c r="A57" s="78"/>
      <c r="B57" s="78"/>
      <c r="C57" s="79"/>
      <c r="D57" s="79"/>
      <c r="E57" s="79"/>
      <c r="F57" s="79"/>
      <c r="G57" s="79"/>
      <c r="H57" s="79"/>
      <c r="I57" s="4"/>
      <c r="J57" s="77"/>
      <c r="K57" s="7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0" customHeight="1">
      <c r="A58" s="78"/>
      <c r="B58" s="78"/>
      <c r="C58" s="79"/>
      <c r="D58" s="79"/>
      <c r="E58" s="79"/>
      <c r="F58" s="79"/>
      <c r="G58" s="79"/>
      <c r="H58" s="79"/>
      <c r="I58" s="4"/>
      <c r="J58" s="77"/>
      <c r="K58" s="7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0" customHeight="1">
      <c r="A59" s="78"/>
      <c r="B59" s="78"/>
      <c r="C59" s="79"/>
      <c r="D59" s="79"/>
      <c r="E59" s="79"/>
      <c r="F59" s="79"/>
      <c r="G59" s="79"/>
      <c r="H59" s="79"/>
      <c r="I59" s="4"/>
      <c r="J59" s="77"/>
      <c r="K59" s="7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0" customHeight="1">
      <c r="A60" s="78"/>
      <c r="B60" s="78"/>
      <c r="C60" s="79"/>
      <c r="D60" s="79"/>
      <c r="E60" s="79"/>
      <c r="F60" s="79"/>
      <c r="G60" s="79"/>
      <c r="H60" s="79"/>
      <c r="I60" s="4"/>
      <c r="J60" s="77"/>
      <c r="K60" s="7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0" customHeight="1">
      <c r="A61" s="78"/>
      <c r="B61" s="78"/>
      <c r="C61" s="79"/>
      <c r="D61" s="79"/>
      <c r="E61" s="79"/>
      <c r="F61" s="79"/>
      <c r="G61" s="79"/>
      <c r="H61" s="79"/>
      <c r="I61" s="4"/>
      <c r="J61" s="77"/>
      <c r="K61" s="7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0" customHeight="1">
      <c r="A62" s="78"/>
      <c r="B62" s="78"/>
      <c r="C62" s="79"/>
      <c r="D62" s="79"/>
      <c r="E62" s="79"/>
      <c r="F62" s="79"/>
      <c r="G62" s="79"/>
      <c r="H62" s="79"/>
      <c r="I62" s="4"/>
      <c r="J62" s="77"/>
      <c r="K62" s="7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0" customHeight="1">
      <c r="A63" s="78"/>
      <c r="B63" s="78"/>
      <c r="C63" s="79"/>
      <c r="D63" s="79"/>
      <c r="E63" s="79"/>
      <c r="F63" s="79"/>
      <c r="G63" s="79"/>
      <c r="H63" s="79"/>
      <c r="I63" s="4"/>
      <c r="J63" s="77"/>
      <c r="K63" s="7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0" customHeight="1">
      <c r="A64" s="78"/>
      <c r="B64" s="78"/>
      <c r="C64" s="79"/>
      <c r="D64" s="79"/>
      <c r="E64" s="79"/>
      <c r="F64" s="79"/>
      <c r="G64" s="79"/>
      <c r="H64" s="79"/>
      <c r="I64" s="4"/>
      <c r="J64" s="77"/>
      <c r="K64" s="7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0" customHeight="1">
      <c r="A65" s="78"/>
      <c r="B65" s="78"/>
      <c r="C65" s="79"/>
      <c r="D65" s="79"/>
      <c r="E65" s="79"/>
      <c r="F65" s="79"/>
      <c r="G65" s="79"/>
      <c r="H65" s="79"/>
      <c r="I65" s="4"/>
      <c r="J65" s="77"/>
      <c r="K65" s="7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2010&amp;CAMAPÁ&amp;RDE</oddHead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1300029.0</v>
      </c>
      <c r="B2" s="18" t="s">
        <v>327</v>
      </c>
      <c r="C2" s="19">
        <v>12150.0</v>
      </c>
      <c r="D2" s="19">
        <v>7408.0</v>
      </c>
      <c r="E2" s="19">
        <v>6672.0</v>
      </c>
      <c r="F2" s="19">
        <v>7878.0</v>
      </c>
      <c r="G2" s="19">
        <v>6202.0</v>
      </c>
      <c r="H2" s="19">
        <v>14080.0</v>
      </c>
      <c r="I2" s="20"/>
      <c r="J2" s="21">
        <v>-3.2208</v>
      </c>
      <c r="K2" s="21">
        <v>-64.8042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1300060.0</v>
      </c>
      <c r="B3" s="23" t="s">
        <v>328</v>
      </c>
      <c r="C3" s="24">
        <v>7308.0</v>
      </c>
      <c r="D3" s="24">
        <v>4986.0</v>
      </c>
      <c r="E3" s="24">
        <v>4671.0</v>
      </c>
      <c r="F3" s="24">
        <v>4945.0</v>
      </c>
      <c r="G3" s="24">
        <v>4712.0</v>
      </c>
      <c r="H3" s="24">
        <v>9657.0</v>
      </c>
      <c r="I3" s="25"/>
      <c r="J3" s="26">
        <v>-3.3642</v>
      </c>
      <c r="K3" s="26">
        <v>-68.1978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1300086.0</v>
      </c>
      <c r="B4" s="18" t="s">
        <v>329</v>
      </c>
      <c r="C4" s="19">
        <v>6563.0</v>
      </c>
      <c r="D4" s="19">
        <v>5434.0</v>
      </c>
      <c r="E4" s="19">
        <v>4759.0</v>
      </c>
      <c r="F4" s="19">
        <v>4174.0</v>
      </c>
      <c r="G4" s="19">
        <v>6019.0</v>
      </c>
      <c r="H4" s="19">
        <v>10193.0</v>
      </c>
      <c r="I4" s="20"/>
      <c r="J4" s="21">
        <v>-3.5797</v>
      </c>
      <c r="K4" s="21">
        <v>-61.4042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1300102.0</v>
      </c>
      <c r="B5" s="23" t="s">
        <v>330</v>
      </c>
      <c r="C5" s="24">
        <v>11320.0</v>
      </c>
      <c r="D5" s="24">
        <v>8497.0</v>
      </c>
      <c r="E5" s="24">
        <v>7792.0</v>
      </c>
      <c r="F5" s="24">
        <v>9989.0</v>
      </c>
      <c r="G5" s="24">
        <v>6300.0</v>
      </c>
      <c r="H5" s="24">
        <v>16289.0</v>
      </c>
      <c r="I5" s="25"/>
      <c r="J5" s="26">
        <v>-3.7728</v>
      </c>
      <c r="K5" s="26">
        <v>-61.6442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1300144.0</v>
      </c>
      <c r="B6" s="18" t="s">
        <v>331</v>
      </c>
      <c r="C6" s="19">
        <v>13864.0</v>
      </c>
      <c r="D6" s="19">
        <v>9571.0</v>
      </c>
      <c r="E6" s="19">
        <v>8488.0</v>
      </c>
      <c r="F6" s="19">
        <v>10606.0</v>
      </c>
      <c r="G6" s="19">
        <v>7453.0</v>
      </c>
      <c r="H6" s="19">
        <v>18059.0</v>
      </c>
      <c r="I6" s="20"/>
      <c r="J6" s="21">
        <v>-7.1972</v>
      </c>
      <c r="K6" s="21">
        <v>-59.8914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1300201.0</v>
      </c>
      <c r="B7" s="23" t="s">
        <v>332</v>
      </c>
      <c r="C7" s="24">
        <v>10049.0</v>
      </c>
      <c r="D7" s="24">
        <v>7851.0</v>
      </c>
      <c r="E7" s="24">
        <v>7298.0</v>
      </c>
      <c r="F7" s="24">
        <v>6891.0</v>
      </c>
      <c r="G7" s="24">
        <v>8258.0</v>
      </c>
      <c r="H7" s="24">
        <v>15149.0</v>
      </c>
      <c r="I7" s="25"/>
      <c r="J7" s="26">
        <v>-4.3722</v>
      </c>
      <c r="K7" s="26">
        <v>-70.1919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1300300.0</v>
      </c>
      <c r="B8" s="18" t="s">
        <v>333</v>
      </c>
      <c r="C8" s="19">
        <v>24345.0</v>
      </c>
      <c r="D8" s="19">
        <v>16829.0</v>
      </c>
      <c r="E8" s="19">
        <v>15047.0</v>
      </c>
      <c r="F8" s="19">
        <v>13885.0</v>
      </c>
      <c r="G8" s="19">
        <v>17991.0</v>
      </c>
      <c r="H8" s="19">
        <v>31876.0</v>
      </c>
      <c r="I8" s="20"/>
      <c r="J8" s="21">
        <v>-3.5797</v>
      </c>
      <c r="K8" s="21">
        <v>-59.1306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1300409.0</v>
      </c>
      <c r="B9" s="23" t="s">
        <v>334</v>
      </c>
      <c r="C9" s="24">
        <v>24197.0</v>
      </c>
      <c r="D9" s="24">
        <v>13814.0</v>
      </c>
      <c r="E9" s="24">
        <v>11901.0</v>
      </c>
      <c r="F9" s="24">
        <v>11160.0</v>
      </c>
      <c r="G9" s="24">
        <v>14555.0</v>
      </c>
      <c r="H9" s="24">
        <v>25715.0</v>
      </c>
      <c r="I9" s="25"/>
      <c r="J9" s="26">
        <v>-0.9747</v>
      </c>
      <c r="K9" s="26">
        <v>-62.9242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1300508.0</v>
      </c>
      <c r="B10" s="18" t="s">
        <v>335</v>
      </c>
      <c r="C10" s="19">
        <v>22579.0</v>
      </c>
      <c r="D10" s="19">
        <v>14316.0</v>
      </c>
      <c r="E10" s="19">
        <v>13045.0</v>
      </c>
      <c r="F10" s="19">
        <v>12422.0</v>
      </c>
      <c r="G10" s="19">
        <v>14939.0</v>
      </c>
      <c r="H10" s="19">
        <v>27361.0</v>
      </c>
      <c r="I10" s="20"/>
      <c r="J10" s="21">
        <v>-2.7933</v>
      </c>
      <c r="K10" s="21">
        <v>-57.07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1300607.0</v>
      </c>
      <c r="B11" s="23" t="s">
        <v>336</v>
      </c>
      <c r="C11" s="24">
        <v>23219.0</v>
      </c>
      <c r="D11" s="24">
        <v>17246.0</v>
      </c>
      <c r="E11" s="24">
        <v>16145.0</v>
      </c>
      <c r="F11" s="24">
        <v>20132.0</v>
      </c>
      <c r="G11" s="24">
        <v>13259.0</v>
      </c>
      <c r="H11" s="24">
        <v>33391.0</v>
      </c>
      <c r="I11" s="25"/>
      <c r="J11" s="26">
        <v>-4.3831</v>
      </c>
      <c r="K11" s="26">
        <v>-70.0311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1300631.0</v>
      </c>
      <c r="B12" s="18" t="s">
        <v>337</v>
      </c>
      <c r="C12" s="19">
        <v>11038.0</v>
      </c>
      <c r="D12" s="19">
        <v>8153.0</v>
      </c>
      <c r="E12" s="19">
        <v>7347.0</v>
      </c>
      <c r="F12" s="19">
        <v>7795.0</v>
      </c>
      <c r="G12" s="19">
        <v>7705.0</v>
      </c>
      <c r="H12" s="19">
        <v>15500.0</v>
      </c>
      <c r="I12" s="20"/>
      <c r="J12" s="21">
        <v>-3.8983</v>
      </c>
      <c r="K12" s="21">
        <v>-61.3731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1300680.0</v>
      </c>
      <c r="B13" s="23" t="s">
        <v>338</v>
      </c>
      <c r="C13" s="24">
        <v>10482.0</v>
      </c>
      <c r="D13" s="24">
        <v>7948.0</v>
      </c>
      <c r="E13" s="24">
        <v>6973.0</v>
      </c>
      <c r="F13" s="24">
        <v>7521.0</v>
      </c>
      <c r="G13" s="24">
        <v>7400.0</v>
      </c>
      <c r="H13" s="24">
        <v>14921.0</v>
      </c>
      <c r="I13" s="25"/>
      <c r="J13" s="26">
        <v>-2.9697</v>
      </c>
      <c r="K13" s="26">
        <v>-57.5903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1300706.0</v>
      </c>
      <c r="B14" s="18" t="s">
        <v>339</v>
      </c>
      <c r="C14" s="19">
        <v>26959.0</v>
      </c>
      <c r="D14" s="19">
        <v>15545.0</v>
      </c>
      <c r="E14" s="19">
        <v>14335.0</v>
      </c>
      <c r="F14" s="19">
        <v>19273.0</v>
      </c>
      <c r="G14" s="19">
        <v>10607.0</v>
      </c>
      <c r="H14" s="19">
        <v>29880.0</v>
      </c>
      <c r="I14" s="20"/>
      <c r="J14" s="21">
        <v>-8.7522</v>
      </c>
      <c r="K14" s="21">
        <v>-67.3978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1300805.0</v>
      </c>
      <c r="B15" s="23" t="s">
        <v>340</v>
      </c>
      <c r="C15" s="24">
        <v>28619.0</v>
      </c>
      <c r="D15" s="24">
        <v>17953.0</v>
      </c>
      <c r="E15" s="24">
        <v>16499.0</v>
      </c>
      <c r="F15" s="24">
        <v>14409.0</v>
      </c>
      <c r="G15" s="24">
        <v>20043.0</v>
      </c>
      <c r="H15" s="24">
        <v>34452.0</v>
      </c>
      <c r="I15" s="25"/>
      <c r="J15" s="26">
        <v>-4.3878</v>
      </c>
      <c r="K15" s="26">
        <v>-59.5939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1300839.0</v>
      </c>
      <c r="B16" s="18" t="s">
        <v>341</v>
      </c>
      <c r="C16" s="19">
        <v>8803.0</v>
      </c>
      <c r="D16" s="19">
        <v>5776.0</v>
      </c>
      <c r="E16" s="19">
        <v>5133.0</v>
      </c>
      <c r="F16" s="19">
        <v>5140.0</v>
      </c>
      <c r="G16" s="19">
        <v>5769.0</v>
      </c>
      <c r="H16" s="19">
        <v>10909.0</v>
      </c>
      <c r="I16" s="20"/>
      <c r="J16" s="21">
        <v>-3.3275</v>
      </c>
      <c r="K16" s="21">
        <v>-61.2089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1300904.0</v>
      </c>
      <c r="B17" s="23" t="s">
        <v>342</v>
      </c>
      <c r="C17" s="24">
        <v>10737.0</v>
      </c>
      <c r="D17" s="24">
        <v>6868.0</v>
      </c>
      <c r="E17" s="24">
        <v>5859.0</v>
      </c>
      <c r="F17" s="24">
        <v>6682.0</v>
      </c>
      <c r="G17" s="24">
        <v>6045.0</v>
      </c>
      <c r="H17" s="24">
        <v>12727.0</v>
      </c>
      <c r="I17" s="25"/>
      <c r="J17" s="26">
        <v>-6.5339</v>
      </c>
      <c r="K17" s="26">
        <v>-64.3831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1301001.0</v>
      </c>
      <c r="B18" s="18" t="s">
        <v>343</v>
      </c>
      <c r="C18" s="19">
        <v>23421.0</v>
      </c>
      <c r="D18" s="19">
        <v>13195.0</v>
      </c>
      <c r="E18" s="19">
        <v>12505.0</v>
      </c>
      <c r="F18" s="19">
        <v>19754.0</v>
      </c>
      <c r="G18" s="19">
        <v>5946.0</v>
      </c>
      <c r="H18" s="19">
        <v>25700.0</v>
      </c>
      <c r="I18" s="20"/>
      <c r="J18" s="21">
        <v>-4.8828</v>
      </c>
      <c r="K18" s="21">
        <v>-66.8958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1301100.0</v>
      </c>
      <c r="B19" s="23" t="s">
        <v>344</v>
      </c>
      <c r="C19" s="24">
        <v>27554.0</v>
      </c>
      <c r="D19" s="24">
        <v>16922.0</v>
      </c>
      <c r="E19" s="24">
        <v>15709.0</v>
      </c>
      <c r="F19" s="24">
        <v>9440.0</v>
      </c>
      <c r="G19" s="24">
        <v>23191.0</v>
      </c>
      <c r="H19" s="24">
        <v>32631.0</v>
      </c>
      <c r="I19" s="25"/>
      <c r="J19" s="26">
        <v>-3.7681</v>
      </c>
      <c r="K19" s="26">
        <v>-60.3692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1301159.0</v>
      </c>
      <c r="B20" s="18" t="s">
        <v>345</v>
      </c>
      <c r="C20" s="19">
        <v>17267.0</v>
      </c>
      <c r="D20" s="19">
        <v>12707.0</v>
      </c>
      <c r="E20" s="19">
        <v>11256.0</v>
      </c>
      <c r="F20" s="19">
        <v>1000.0</v>
      </c>
      <c r="G20" s="19">
        <v>22963.0</v>
      </c>
      <c r="H20" s="19">
        <v>23963.0</v>
      </c>
      <c r="I20" s="20"/>
      <c r="J20" s="21">
        <v>-3.2003</v>
      </c>
      <c r="K20" s="21">
        <v>-59.8119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1301209.0</v>
      </c>
      <c r="B21" s="23" t="s">
        <v>346</v>
      </c>
      <c r="C21" s="24">
        <v>67096.0</v>
      </c>
      <c r="D21" s="24">
        <v>39429.0</v>
      </c>
      <c r="E21" s="24">
        <v>36480.0</v>
      </c>
      <c r="F21" s="24">
        <v>49638.0</v>
      </c>
      <c r="G21" s="24">
        <v>26271.0</v>
      </c>
      <c r="H21" s="24">
        <v>75909.0</v>
      </c>
      <c r="I21" s="25"/>
      <c r="J21" s="26">
        <v>-4.085</v>
      </c>
      <c r="K21" s="26">
        <v>-63.1414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1301308.0</v>
      </c>
      <c r="B22" s="18" t="s">
        <v>347</v>
      </c>
      <c r="C22" s="19">
        <v>17507.0</v>
      </c>
      <c r="D22" s="19">
        <v>12029.0</v>
      </c>
      <c r="E22" s="19">
        <v>11090.0</v>
      </c>
      <c r="F22" s="19">
        <v>15808.0</v>
      </c>
      <c r="G22" s="19">
        <v>7311.0</v>
      </c>
      <c r="H22" s="19">
        <v>23119.0</v>
      </c>
      <c r="I22" s="20"/>
      <c r="J22" s="21">
        <v>-3.8367</v>
      </c>
      <c r="K22" s="21">
        <v>-62.0569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1301407.0</v>
      </c>
      <c r="B23" s="23" t="s">
        <v>348</v>
      </c>
      <c r="C23" s="24">
        <v>26074.0</v>
      </c>
      <c r="D23" s="24">
        <v>15791.0</v>
      </c>
      <c r="E23" s="24">
        <v>14875.0</v>
      </c>
      <c r="F23" s="24">
        <v>22178.0</v>
      </c>
      <c r="G23" s="24">
        <v>8488.0</v>
      </c>
      <c r="H23" s="24">
        <v>30666.0</v>
      </c>
      <c r="I23" s="25"/>
      <c r="J23" s="26">
        <v>-6.6603</v>
      </c>
      <c r="K23" s="26">
        <v>-69.8736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1301506.0</v>
      </c>
      <c r="B24" s="18" t="s">
        <v>349</v>
      </c>
      <c r="C24" s="19">
        <v>19060.0</v>
      </c>
      <c r="D24" s="19">
        <v>8395.0</v>
      </c>
      <c r="E24" s="19">
        <v>7933.0</v>
      </c>
      <c r="F24" s="19">
        <v>10553.0</v>
      </c>
      <c r="G24" s="19">
        <v>5775.0</v>
      </c>
      <c r="H24" s="19">
        <v>16328.0</v>
      </c>
      <c r="I24" s="20"/>
      <c r="J24" s="21">
        <v>-7.4333</v>
      </c>
      <c r="K24" s="21">
        <v>-70.0233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1301605.0</v>
      </c>
      <c r="B25" s="23" t="s">
        <v>350</v>
      </c>
      <c r="C25" s="24">
        <v>31509.0</v>
      </c>
      <c r="D25" s="24">
        <v>11744.0</v>
      </c>
      <c r="E25" s="24">
        <v>10915.0</v>
      </c>
      <c r="F25" s="24">
        <v>15039.0</v>
      </c>
      <c r="G25" s="24">
        <v>7620.0</v>
      </c>
      <c r="H25" s="24">
        <v>22659.0</v>
      </c>
      <c r="I25" s="25"/>
      <c r="J25" s="26">
        <v>-2.5139</v>
      </c>
      <c r="K25" s="26">
        <v>-66.0917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1301654.0</v>
      </c>
      <c r="B26" s="18" t="s">
        <v>351</v>
      </c>
      <c r="C26" s="19">
        <v>13220.0</v>
      </c>
      <c r="D26" s="19">
        <v>7340.0</v>
      </c>
      <c r="E26" s="19">
        <v>6734.0</v>
      </c>
      <c r="F26" s="19">
        <v>7457.0</v>
      </c>
      <c r="G26" s="19">
        <v>6617.0</v>
      </c>
      <c r="H26" s="19">
        <v>14074.0</v>
      </c>
      <c r="I26" s="20"/>
      <c r="J26" s="21">
        <v>-7.5458</v>
      </c>
      <c r="K26" s="21">
        <v>-72.5836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1301704.0</v>
      </c>
      <c r="B27" s="23" t="s">
        <v>352</v>
      </c>
      <c r="C27" s="24">
        <v>32796.0</v>
      </c>
      <c r="D27" s="24">
        <v>23115.0</v>
      </c>
      <c r="E27" s="24">
        <v>21001.0</v>
      </c>
      <c r="F27" s="24">
        <v>30475.0</v>
      </c>
      <c r="G27" s="24">
        <v>13641.0</v>
      </c>
      <c r="H27" s="24">
        <v>44116.0</v>
      </c>
      <c r="I27" s="25"/>
      <c r="J27" s="26">
        <v>-7.5061</v>
      </c>
      <c r="K27" s="26">
        <v>-63.0208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1301803.0</v>
      </c>
      <c r="B28" s="137" t="s">
        <v>353</v>
      </c>
      <c r="C28" s="138">
        <v>14759.0</v>
      </c>
      <c r="D28" s="138">
        <v>11331.0</v>
      </c>
      <c r="E28" s="138">
        <v>10868.0</v>
      </c>
      <c r="F28" s="138">
        <v>9452.0</v>
      </c>
      <c r="G28" s="138">
        <v>12747.0</v>
      </c>
      <c r="H28" s="138">
        <v>22199.0</v>
      </c>
      <c r="I28" s="20"/>
      <c r="J28" s="21">
        <v>-7.0506</v>
      </c>
      <c r="K28" s="21">
        <v>-71.6947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1301852.0</v>
      </c>
      <c r="B29" s="23" t="s">
        <v>354</v>
      </c>
      <c r="C29" s="24">
        <v>32303.0</v>
      </c>
      <c r="D29" s="24">
        <v>20976.0</v>
      </c>
      <c r="E29" s="24">
        <v>19759.0</v>
      </c>
      <c r="F29" s="24">
        <v>28928.0</v>
      </c>
      <c r="G29" s="24">
        <v>11807.0</v>
      </c>
      <c r="H29" s="24">
        <v>40735.0</v>
      </c>
      <c r="I29" s="25"/>
      <c r="J29" s="26">
        <v>-3.2847</v>
      </c>
      <c r="K29" s="26">
        <v>-60.1861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1301902.0</v>
      </c>
      <c r="B30" s="18" t="s">
        <v>355</v>
      </c>
      <c r="C30" s="19">
        <v>72105.0</v>
      </c>
      <c r="D30" s="19">
        <v>44419.0</v>
      </c>
      <c r="E30" s="19">
        <v>42421.0</v>
      </c>
      <c r="F30" s="19">
        <v>58175.0</v>
      </c>
      <c r="G30" s="19">
        <v>28665.0</v>
      </c>
      <c r="H30" s="19">
        <v>86840.0</v>
      </c>
      <c r="I30" s="20"/>
      <c r="J30" s="21">
        <v>-3.1431</v>
      </c>
      <c r="K30" s="21">
        <v>-58.4442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1301951.0</v>
      </c>
      <c r="B31" s="23" t="s">
        <v>356</v>
      </c>
      <c r="C31" s="24">
        <v>8406.0</v>
      </c>
      <c r="D31" s="24">
        <v>4238.0</v>
      </c>
      <c r="E31" s="24">
        <v>3802.0</v>
      </c>
      <c r="F31" s="24">
        <v>4474.0</v>
      </c>
      <c r="G31" s="24">
        <v>3566.0</v>
      </c>
      <c r="H31" s="24">
        <v>8040.0</v>
      </c>
      <c r="I31" s="25"/>
      <c r="J31" s="26">
        <v>-6.425</v>
      </c>
      <c r="K31" s="26">
        <v>-68.2533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1302009.0</v>
      </c>
      <c r="B32" s="18" t="s">
        <v>357</v>
      </c>
      <c r="C32" s="19">
        <v>7309.0</v>
      </c>
      <c r="D32" s="19">
        <v>4297.0</v>
      </c>
      <c r="E32" s="19">
        <v>3903.0</v>
      </c>
      <c r="F32" s="19">
        <v>6447.0</v>
      </c>
      <c r="G32" s="19">
        <v>1753.0</v>
      </c>
      <c r="H32" s="19">
        <v>8200.0</v>
      </c>
      <c r="I32" s="20"/>
      <c r="J32" s="21">
        <v>-2.7489</v>
      </c>
      <c r="K32" s="21">
        <v>-58.0219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1302108.0</v>
      </c>
      <c r="B33" s="23" t="s">
        <v>358</v>
      </c>
      <c r="C33" s="24">
        <v>10285.0</v>
      </c>
      <c r="D33" s="24">
        <v>3804.0</v>
      </c>
      <c r="E33" s="24">
        <v>3485.0</v>
      </c>
      <c r="F33" s="24">
        <v>3319.0</v>
      </c>
      <c r="G33" s="24">
        <v>3970.0</v>
      </c>
      <c r="H33" s="24">
        <v>7289.0</v>
      </c>
      <c r="I33" s="25"/>
      <c r="J33" s="26">
        <v>-23.47</v>
      </c>
      <c r="K33" s="26">
        <v>-52.5533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1302207.0</v>
      </c>
      <c r="B34" s="18" t="s">
        <v>359</v>
      </c>
      <c r="C34" s="19">
        <v>6584.0</v>
      </c>
      <c r="D34" s="19">
        <v>5564.0</v>
      </c>
      <c r="E34" s="19">
        <v>5258.0</v>
      </c>
      <c r="F34" s="19">
        <v>5686.0</v>
      </c>
      <c r="G34" s="19">
        <v>5136.0</v>
      </c>
      <c r="H34" s="19">
        <v>10822.0</v>
      </c>
      <c r="I34" s="20"/>
      <c r="J34" s="21">
        <v>-3.4811</v>
      </c>
      <c r="K34" s="21">
        <v>-66.0689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1302306.0</v>
      </c>
      <c r="B35" s="23" t="s">
        <v>360</v>
      </c>
      <c r="C35" s="24">
        <v>22500.0</v>
      </c>
      <c r="D35" s="24">
        <v>9416.0</v>
      </c>
      <c r="E35" s="24">
        <v>8548.0</v>
      </c>
      <c r="F35" s="24">
        <v>10559.0</v>
      </c>
      <c r="G35" s="24">
        <v>7405.0</v>
      </c>
      <c r="H35" s="24">
        <v>17964.0</v>
      </c>
      <c r="I35" s="25"/>
      <c r="J35" s="26">
        <v>-2.7467</v>
      </c>
      <c r="K35" s="26">
        <v>-66.7667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1302405.0</v>
      </c>
      <c r="B36" s="18" t="s">
        <v>361</v>
      </c>
      <c r="C36" s="19">
        <v>28956.0</v>
      </c>
      <c r="D36" s="19">
        <v>19586.0</v>
      </c>
      <c r="E36" s="19">
        <v>17988.0</v>
      </c>
      <c r="F36" s="19">
        <v>24223.0</v>
      </c>
      <c r="G36" s="19">
        <v>13351.0</v>
      </c>
      <c r="H36" s="19">
        <v>37574.0</v>
      </c>
      <c r="I36" s="20"/>
      <c r="J36" s="21">
        <v>-7.2586</v>
      </c>
      <c r="K36" s="21">
        <v>-64.7981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1302504.0</v>
      </c>
      <c r="B37" s="23" t="s">
        <v>362</v>
      </c>
      <c r="C37" s="24">
        <v>73695.0</v>
      </c>
      <c r="D37" s="24">
        <v>43429.0</v>
      </c>
      <c r="E37" s="24">
        <v>41715.0</v>
      </c>
      <c r="F37" s="24">
        <v>60178.0</v>
      </c>
      <c r="G37" s="24">
        <v>24966.0</v>
      </c>
      <c r="H37" s="24">
        <v>85144.0</v>
      </c>
      <c r="I37" s="25"/>
      <c r="J37" s="26">
        <v>-3.2997</v>
      </c>
      <c r="K37" s="26">
        <v>-60.6206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1302553.0</v>
      </c>
      <c r="B38" s="18" t="s">
        <v>363</v>
      </c>
      <c r="C38" s="19">
        <v>12711.0</v>
      </c>
      <c r="D38" s="19">
        <v>11747.0</v>
      </c>
      <c r="E38" s="19">
        <v>11060.0</v>
      </c>
      <c r="F38" s="19">
        <v>7068.0</v>
      </c>
      <c r="G38" s="19">
        <v>15739.0</v>
      </c>
      <c r="H38" s="19">
        <v>22807.0</v>
      </c>
      <c r="I38" s="20"/>
      <c r="J38" s="21">
        <v>-3.4281</v>
      </c>
      <c r="K38" s="21">
        <v>-60.4594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1302603.0</v>
      </c>
      <c r="B39" s="23" t="s">
        <v>364</v>
      </c>
      <c r="C39" s="24">
        <v>1405835.0</v>
      </c>
      <c r="D39" s="24">
        <v>879893.0</v>
      </c>
      <c r="E39" s="24">
        <v>922632.0</v>
      </c>
      <c r="F39" s="24">
        <v>1793416.0</v>
      </c>
      <c r="G39" s="24">
        <v>9109.0</v>
      </c>
      <c r="H39" s="24">
        <v>1802525.0</v>
      </c>
      <c r="I39" s="25"/>
      <c r="J39" s="26">
        <v>-3.1019</v>
      </c>
      <c r="K39" s="26">
        <v>-60.025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1302702.0</v>
      </c>
      <c r="B40" s="18" t="s">
        <v>365</v>
      </c>
      <c r="C40" s="19">
        <v>38038.0</v>
      </c>
      <c r="D40" s="19">
        <v>24681.0</v>
      </c>
      <c r="E40" s="19">
        <v>22330.0</v>
      </c>
      <c r="F40" s="19">
        <v>20347.0</v>
      </c>
      <c r="G40" s="19">
        <v>26664.0</v>
      </c>
      <c r="H40" s="19">
        <v>47011.0</v>
      </c>
      <c r="I40" s="20"/>
      <c r="J40" s="21">
        <v>-5.8092</v>
      </c>
      <c r="K40" s="21">
        <v>-61.3003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1302801.0</v>
      </c>
      <c r="B41" s="23" t="s">
        <v>366</v>
      </c>
      <c r="C41" s="24">
        <v>17079.0</v>
      </c>
      <c r="D41" s="24">
        <v>9339.0</v>
      </c>
      <c r="E41" s="24">
        <v>8025.0</v>
      </c>
      <c r="F41" s="24">
        <v>8759.0</v>
      </c>
      <c r="G41" s="24">
        <v>8605.0</v>
      </c>
      <c r="H41" s="24">
        <v>17364.0</v>
      </c>
      <c r="I41" s="25"/>
      <c r="J41" s="26">
        <v>-1.8561</v>
      </c>
      <c r="K41" s="26">
        <v>-65.5811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1302900.0</v>
      </c>
      <c r="B42" s="18" t="s">
        <v>367</v>
      </c>
      <c r="C42" s="19">
        <v>40036.0</v>
      </c>
      <c r="D42" s="19">
        <v>27084.0</v>
      </c>
      <c r="E42" s="19">
        <v>24763.0</v>
      </c>
      <c r="F42" s="19">
        <v>25836.0</v>
      </c>
      <c r="G42" s="19">
        <v>26011.0</v>
      </c>
      <c r="H42" s="19">
        <v>51847.0</v>
      </c>
      <c r="I42" s="20"/>
      <c r="J42" s="21">
        <v>-3.3836</v>
      </c>
      <c r="K42" s="21">
        <v>-57.7186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1303007.0</v>
      </c>
      <c r="B43" s="23" t="s">
        <v>368</v>
      </c>
      <c r="C43" s="24">
        <v>15355.0</v>
      </c>
      <c r="D43" s="24">
        <v>9496.0</v>
      </c>
      <c r="E43" s="24">
        <v>8782.0</v>
      </c>
      <c r="F43" s="24">
        <v>7010.0</v>
      </c>
      <c r="G43" s="24">
        <v>11268.0</v>
      </c>
      <c r="H43" s="24">
        <v>18278.0</v>
      </c>
      <c r="I43" s="25"/>
      <c r="J43" s="26">
        <v>-2.1861</v>
      </c>
      <c r="K43" s="26">
        <v>-56.7131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1303106.0</v>
      </c>
      <c r="B44" s="18" t="s">
        <v>369</v>
      </c>
      <c r="C44" s="19">
        <v>23725.0</v>
      </c>
      <c r="D44" s="19">
        <v>15782.0</v>
      </c>
      <c r="E44" s="19">
        <v>14979.0</v>
      </c>
      <c r="F44" s="19">
        <v>13648.0</v>
      </c>
      <c r="G44" s="19">
        <v>17113.0</v>
      </c>
      <c r="H44" s="19">
        <v>30761.0</v>
      </c>
      <c r="I44" s="20"/>
      <c r="J44" s="21">
        <v>-3.8881</v>
      </c>
      <c r="K44" s="21">
        <v>-59.0942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1303205.0</v>
      </c>
      <c r="B45" s="23" t="s">
        <v>370</v>
      </c>
      <c r="C45" s="24">
        <v>9651.0</v>
      </c>
      <c r="D45" s="24">
        <v>7655.0</v>
      </c>
      <c r="E45" s="24">
        <v>7125.0</v>
      </c>
      <c r="F45" s="24">
        <v>9490.0</v>
      </c>
      <c r="G45" s="24">
        <v>5290.0</v>
      </c>
      <c r="H45" s="24">
        <v>14780.0</v>
      </c>
      <c r="I45" s="25"/>
      <c r="J45" s="26">
        <v>-2.6214</v>
      </c>
      <c r="K45" s="26">
        <v>-60.9442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1303304.0</v>
      </c>
      <c r="B46" s="18" t="s">
        <v>371</v>
      </c>
      <c r="C46" s="19">
        <v>17119.0</v>
      </c>
      <c r="D46" s="19">
        <v>11405.0</v>
      </c>
      <c r="E46" s="19">
        <v>9984.0</v>
      </c>
      <c r="F46" s="19">
        <v>14079.0</v>
      </c>
      <c r="G46" s="19">
        <v>7310.0</v>
      </c>
      <c r="H46" s="19">
        <v>21389.0</v>
      </c>
      <c r="I46" s="20"/>
      <c r="J46" s="21">
        <v>-5.1206</v>
      </c>
      <c r="K46" s="21">
        <v>-60.3797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1303403.0</v>
      </c>
      <c r="B47" s="23" t="s">
        <v>372</v>
      </c>
      <c r="C47" s="24">
        <v>90150.0</v>
      </c>
      <c r="D47" s="24">
        <v>52318.0</v>
      </c>
      <c r="E47" s="24">
        <v>49748.0</v>
      </c>
      <c r="F47" s="24">
        <v>69905.0</v>
      </c>
      <c r="G47" s="24">
        <v>32161.0</v>
      </c>
      <c r="H47" s="24">
        <v>102066.0</v>
      </c>
      <c r="I47" s="25"/>
      <c r="J47" s="26">
        <v>-2.6283</v>
      </c>
      <c r="K47" s="26">
        <v>-56.7358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1303502.0</v>
      </c>
      <c r="B48" s="18" t="s">
        <v>373</v>
      </c>
      <c r="C48" s="19">
        <v>17092.0</v>
      </c>
      <c r="D48" s="19">
        <v>9485.0</v>
      </c>
      <c r="E48" s="19">
        <v>8668.0</v>
      </c>
      <c r="F48" s="19">
        <v>9264.0</v>
      </c>
      <c r="G48" s="19">
        <v>8889.0</v>
      </c>
      <c r="H48" s="19">
        <v>18153.0</v>
      </c>
      <c r="I48" s="20"/>
      <c r="J48" s="21">
        <v>-7.7136</v>
      </c>
      <c r="K48" s="21">
        <v>-66.9764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1303536.0</v>
      </c>
      <c r="B49" s="23" t="s">
        <v>374</v>
      </c>
      <c r="C49" s="24">
        <v>17394.0</v>
      </c>
      <c r="D49" s="24">
        <v>14321.0</v>
      </c>
      <c r="E49" s="24">
        <v>12800.0</v>
      </c>
      <c r="F49" s="24">
        <v>12999.0</v>
      </c>
      <c r="G49" s="24">
        <v>14122.0</v>
      </c>
      <c r="H49" s="24">
        <v>27121.0</v>
      </c>
      <c r="I49" s="25"/>
      <c r="J49" s="26">
        <v>-2.0344</v>
      </c>
      <c r="K49" s="26">
        <v>-60.025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1303569.0</v>
      </c>
      <c r="B50" s="18" t="s">
        <v>375</v>
      </c>
      <c r="C50" s="19">
        <v>17582.0</v>
      </c>
      <c r="D50" s="19">
        <v>13416.0</v>
      </c>
      <c r="E50" s="19">
        <v>12342.0</v>
      </c>
      <c r="F50" s="19">
        <v>12244.0</v>
      </c>
      <c r="G50" s="19">
        <v>13514.0</v>
      </c>
      <c r="H50" s="19">
        <v>25758.0</v>
      </c>
      <c r="I50" s="20"/>
      <c r="J50" s="21">
        <v>-2.6994</v>
      </c>
      <c r="K50" s="21">
        <v>-59.6997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1303601.0</v>
      </c>
      <c r="B51" s="23" t="s">
        <v>376</v>
      </c>
      <c r="C51" s="24">
        <v>10561.0</v>
      </c>
      <c r="D51" s="24">
        <v>9315.0</v>
      </c>
      <c r="E51" s="24">
        <v>8818.0</v>
      </c>
      <c r="F51" s="24">
        <v>6858.0</v>
      </c>
      <c r="G51" s="24">
        <v>11275.0</v>
      </c>
      <c r="H51" s="24">
        <v>18133.0</v>
      </c>
      <c r="I51" s="25"/>
      <c r="J51" s="26">
        <v>-0.4139</v>
      </c>
      <c r="K51" s="26">
        <v>-65.0192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1303700.0</v>
      </c>
      <c r="B52" s="18" t="s">
        <v>377</v>
      </c>
      <c r="C52" s="19">
        <v>28213.0</v>
      </c>
      <c r="D52" s="19">
        <v>12591.0</v>
      </c>
      <c r="E52" s="19">
        <v>11896.0</v>
      </c>
      <c r="F52" s="19">
        <v>12954.0</v>
      </c>
      <c r="G52" s="19">
        <v>11533.0</v>
      </c>
      <c r="H52" s="19">
        <v>24487.0</v>
      </c>
      <c r="I52" s="20"/>
      <c r="J52" s="21">
        <v>-3.1022</v>
      </c>
      <c r="K52" s="21">
        <v>-67.9397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1303809.0</v>
      </c>
      <c r="B53" s="23" t="s">
        <v>378</v>
      </c>
      <c r="C53" s="24">
        <v>29947.0</v>
      </c>
      <c r="D53" s="24">
        <v>19144.0</v>
      </c>
      <c r="E53" s="24">
        <v>18156.0</v>
      </c>
      <c r="F53" s="24">
        <v>19001.0</v>
      </c>
      <c r="G53" s="24">
        <v>18299.0</v>
      </c>
      <c r="H53" s="24">
        <v>37300.0</v>
      </c>
      <c r="I53" s="25"/>
      <c r="J53" s="26">
        <v>-0.1303</v>
      </c>
      <c r="K53" s="26">
        <v>-67.0892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1303908.0</v>
      </c>
      <c r="B54" s="18" t="s">
        <v>379</v>
      </c>
      <c r="C54" s="19">
        <v>23113.0</v>
      </c>
      <c r="D54" s="19">
        <v>16268.0</v>
      </c>
      <c r="E54" s="19">
        <v>15158.0</v>
      </c>
      <c r="F54" s="19">
        <v>14267.0</v>
      </c>
      <c r="G54" s="19">
        <v>17159.0</v>
      </c>
      <c r="H54" s="19">
        <v>31426.0</v>
      </c>
      <c r="I54" s="20"/>
      <c r="J54" s="21">
        <v>-3.3783</v>
      </c>
      <c r="K54" s="21">
        <v>-68.8725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1303957.0</v>
      </c>
      <c r="B55" s="67" t="s">
        <v>380</v>
      </c>
      <c r="C55" s="68">
        <v>7160.0</v>
      </c>
      <c r="D55" s="68">
        <v>5670.0</v>
      </c>
      <c r="E55" s="68">
        <v>5018.0</v>
      </c>
      <c r="F55" s="68">
        <v>5907.0</v>
      </c>
      <c r="G55" s="68">
        <v>4781.0</v>
      </c>
      <c r="H55" s="68">
        <v>10688.0</v>
      </c>
      <c r="I55" s="25"/>
      <c r="J55" s="26">
        <v>-2.5719</v>
      </c>
      <c r="K55" s="26">
        <v>-57.8708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1304005.0</v>
      </c>
      <c r="B56" s="18" t="s">
        <v>381</v>
      </c>
      <c r="C56" s="19">
        <v>7785.0</v>
      </c>
      <c r="D56" s="19">
        <v>4500.0</v>
      </c>
      <c r="E56" s="19">
        <v>3945.0</v>
      </c>
      <c r="F56" s="19">
        <v>4033.0</v>
      </c>
      <c r="G56" s="19">
        <v>4412.0</v>
      </c>
      <c r="H56" s="19">
        <v>8445.0</v>
      </c>
      <c r="I56" s="20"/>
      <c r="J56" s="21">
        <v>-2.8389</v>
      </c>
      <c r="K56" s="21">
        <v>-58.2092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1304062.0</v>
      </c>
      <c r="B57" s="23" t="s">
        <v>382</v>
      </c>
      <c r="C57" s="24">
        <v>37919.0</v>
      </c>
      <c r="D57" s="24">
        <v>26347.0</v>
      </c>
      <c r="E57" s="24">
        <v>25932.0</v>
      </c>
      <c r="F57" s="24">
        <v>36371.0</v>
      </c>
      <c r="G57" s="24">
        <v>15908.0</v>
      </c>
      <c r="H57" s="24">
        <v>52279.0</v>
      </c>
      <c r="I57" s="25"/>
      <c r="J57" s="26">
        <v>-4.2525</v>
      </c>
      <c r="K57" s="26">
        <v>-69.9381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1304104.0</v>
      </c>
      <c r="B58" s="18" t="s">
        <v>383</v>
      </c>
      <c r="C58" s="19">
        <v>20595.0</v>
      </c>
      <c r="D58" s="19">
        <v>10075.0</v>
      </c>
      <c r="E58" s="19">
        <v>9002.0</v>
      </c>
      <c r="F58" s="19">
        <v>10618.0</v>
      </c>
      <c r="G58" s="19">
        <v>8459.0</v>
      </c>
      <c r="H58" s="19">
        <v>19077.0</v>
      </c>
      <c r="I58" s="20"/>
      <c r="J58" s="21">
        <v>-5.6283</v>
      </c>
      <c r="K58" s="21">
        <v>-63.1833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1304203.0</v>
      </c>
      <c r="B59" s="23" t="s">
        <v>384</v>
      </c>
      <c r="C59" s="24">
        <v>64457.0</v>
      </c>
      <c r="D59" s="24">
        <v>31492.0</v>
      </c>
      <c r="E59" s="24">
        <v>29907.0</v>
      </c>
      <c r="F59" s="24">
        <v>50072.0</v>
      </c>
      <c r="G59" s="24">
        <v>11327.0</v>
      </c>
      <c r="H59" s="24">
        <v>61399.0</v>
      </c>
      <c r="I59" s="25"/>
      <c r="J59" s="26">
        <v>-3.3542</v>
      </c>
      <c r="K59" s="26">
        <v>-64.7114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1304237.0</v>
      </c>
      <c r="B60" s="18" t="s">
        <v>385</v>
      </c>
      <c r="C60" s="19">
        <v>15512.0</v>
      </c>
      <c r="D60" s="19">
        <v>8767.0</v>
      </c>
      <c r="E60" s="19">
        <v>8289.0</v>
      </c>
      <c r="F60" s="19">
        <v>8903.0</v>
      </c>
      <c r="G60" s="19">
        <v>8153.0</v>
      </c>
      <c r="H60" s="19">
        <v>17056.0</v>
      </c>
      <c r="I60" s="20"/>
      <c r="J60" s="21">
        <v>-2.8731</v>
      </c>
      <c r="K60" s="21">
        <v>-67.8022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1304260.0</v>
      </c>
      <c r="B61" s="23" t="s">
        <v>386</v>
      </c>
      <c r="C61" s="24">
        <v>10254.0</v>
      </c>
      <c r="D61" s="24">
        <v>6319.0</v>
      </c>
      <c r="E61" s="24">
        <v>5587.0</v>
      </c>
      <c r="F61" s="24">
        <v>6799.0</v>
      </c>
      <c r="G61" s="24">
        <v>5107.0</v>
      </c>
      <c r="H61" s="24">
        <v>11906.0</v>
      </c>
      <c r="I61" s="25"/>
      <c r="J61" s="26">
        <v>-2.99</v>
      </c>
      <c r="K61" s="26">
        <v>-65.1083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1304302.0</v>
      </c>
      <c r="B62" s="18" t="s">
        <v>387</v>
      </c>
      <c r="C62" s="19">
        <v>18372.0</v>
      </c>
      <c r="D62" s="19">
        <v>8829.0</v>
      </c>
      <c r="E62" s="19">
        <v>8190.0</v>
      </c>
      <c r="F62" s="19">
        <v>9868.0</v>
      </c>
      <c r="G62" s="19">
        <v>7151.0</v>
      </c>
      <c r="H62" s="19">
        <v>17019.0</v>
      </c>
      <c r="I62" s="20"/>
      <c r="J62" s="21">
        <v>-2.5364</v>
      </c>
      <c r="K62" s="21">
        <v>-57.76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65">
        <v>1304401.0</v>
      </c>
      <c r="B63" s="67" t="s">
        <v>388</v>
      </c>
      <c r="C63" s="68">
        <v>12264.0</v>
      </c>
      <c r="D63" s="68">
        <v>9467.0</v>
      </c>
      <c r="E63" s="68">
        <v>8264.0</v>
      </c>
      <c r="F63" s="68">
        <v>10355.0</v>
      </c>
      <c r="G63" s="68">
        <v>7376.0</v>
      </c>
      <c r="H63" s="68">
        <v>17731.0</v>
      </c>
      <c r="I63" s="25"/>
      <c r="J63" s="26">
        <v>-3.1308</v>
      </c>
      <c r="K63" s="26">
        <v>-58.155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70" t="s">
        <v>81</v>
      </c>
      <c r="B64" s="71" t="s">
        <v>19</v>
      </c>
      <c r="C64" s="72">
        <f t="shared" ref="C64:H64" si="1">SUM(C2:C63)</f>
        <v>2812557</v>
      </c>
      <c r="D64" s="72">
        <f t="shared" si="1"/>
        <v>1751328</v>
      </c>
      <c r="E64" s="72">
        <f t="shared" si="1"/>
        <v>1729609</v>
      </c>
      <c r="F64" s="72">
        <f t="shared" si="1"/>
        <v>2755756</v>
      </c>
      <c r="G64" s="72">
        <f t="shared" si="1"/>
        <v>725181</v>
      </c>
      <c r="H64" s="72">
        <f t="shared" si="1"/>
        <v>3480937</v>
      </c>
      <c r="I64" s="73">
        <f>COUNTA($A$2:A63)</f>
        <v>62</v>
      </c>
      <c r="J64" s="74"/>
      <c r="K64" s="74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9.5" customHeight="1">
      <c r="A65" s="75" t="s">
        <v>389</v>
      </c>
      <c r="B65" s="4"/>
      <c r="C65" s="76"/>
      <c r="D65" s="76"/>
      <c r="E65" s="76"/>
      <c r="F65" s="76"/>
      <c r="G65" s="76"/>
      <c r="H65" s="76"/>
      <c r="I65" s="4"/>
      <c r="J65" s="26"/>
      <c r="K65" s="26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2010&amp;CAMAZONAS&amp;RDE</oddHead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2900108.0</v>
      </c>
      <c r="B2" s="18" t="s">
        <v>390</v>
      </c>
      <c r="C2" s="19">
        <v>9067.0</v>
      </c>
      <c r="D2" s="19">
        <v>4088.0</v>
      </c>
      <c r="E2" s="19">
        <v>4236.0</v>
      </c>
      <c r="F2" s="19">
        <v>3744.0</v>
      </c>
      <c r="G2" s="19">
        <v>4580.0</v>
      </c>
      <c r="H2" s="19">
        <v>8324.0</v>
      </c>
      <c r="I2" s="20"/>
      <c r="J2" s="21">
        <v>-13.2497</v>
      </c>
      <c r="K2" s="21">
        <v>-41.6636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2900207.0</v>
      </c>
      <c r="B3" s="23" t="s">
        <v>391</v>
      </c>
      <c r="C3" s="24">
        <v>13648.0</v>
      </c>
      <c r="D3" s="24">
        <v>8566.0</v>
      </c>
      <c r="E3" s="24">
        <v>8506.0</v>
      </c>
      <c r="F3" s="24">
        <v>9035.0</v>
      </c>
      <c r="G3" s="24">
        <v>8037.0</v>
      </c>
      <c r="H3" s="24">
        <v>17072.0</v>
      </c>
      <c r="I3" s="25"/>
      <c r="J3" s="26">
        <v>-8.7203</v>
      </c>
      <c r="K3" s="26">
        <v>-39.1139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2900306.0</v>
      </c>
      <c r="B4" s="18" t="s">
        <v>392</v>
      </c>
      <c r="C4" s="19">
        <v>14322.0</v>
      </c>
      <c r="D4" s="19">
        <v>7300.0</v>
      </c>
      <c r="E4" s="19">
        <v>7530.0</v>
      </c>
      <c r="F4" s="19">
        <v>12786.0</v>
      </c>
      <c r="G4" s="19">
        <v>2044.0</v>
      </c>
      <c r="H4" s="19">
        <v>14830.0</v>
      </c>
      <c r="I4" s="20"/>
      <c r="J4" s="21">
        <v>-11.6622</v>
      </c>
      <c r="K4" s="21">
        <v>-38.0172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2900355.0</v>
      </c>
      <c r="B5" s="23" t="s">
        <v>393</v>
      </c>
      <c r="C5" s="24">
        <v>14302.0</v>
      </c>
      <c r="D5" s="24">
        <v>7908.0</v>
      </c>
      <c r="E5" s="24">
        <v>7798.0</v>
      </c>
      <c r="F5" s="24">
        <v>5574.0</v>
      </c>
      <c r="G5" s="24">
        <v>10132.0</v>
      </c>
      <c r="H5" s="24">
        <v>15706.0</v>
      </c>
      <c r="I5" s="25"/>
      <c r="J5" s="26">
        <v>-10.5333</v>
      </c>
      <c r="K5" s="26">
        <v>-38.1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2900405.0</v>
      </c>
      <c r="B6" s="18" t="s">
        <v>394</v>
      </c>
      <c r="C6" s="19">
        <v>14718.0</v>
      </c>
      <c r="D6" s="19">
        <v>7903.0</v>
      </c>
      <c r="E6" s="19">
        <v>7823.0</v>
      </c>
      <c r="F6" s="19">
        <v>5777.0</v>
      </c>
      <c r="G6" s="19">
        <v>9949.0</v>
      </c>
      <c r="H6" s="19">
        <v>15726.0</v>
      </c>
      <c r="I6" s="20"/>
      <c r="J6" s="21">
        <v>-11.8667</v>
      </c>
      <c r="K6" s="21">
        <v>-38.7667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2900603.0</v>
      </c>
      <c r="B7" s="23" t="s">
        <v>395</v>
      </c>
      <c r="C7" s="24">
        <v>5315.0</v>
      </c>
      <c r="D7" s="24">
        <v>2351.0</v>
      </c>
      <c r="E7" s="24">
        <v>2251.0</v>
      </c>
      <c r="F7" s="24">
        <v>2680.0</v>
      </c>
      <c r="G7" s="24">
        <v>1922.0</v>
      </c>
      <c r="H7" s="24">
        <v>4602.0</v>
      </c>
      <c r="I7" s="25"/>
      <c r="J7" s="26">
        <v>-14.1294</v>
      </c>
      <c r="K7" s="26">
        <v>-39.8878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2900702.0</v>
      </c>
      <c r="B8" s="18" t="s">
        <v>396</v>
      </c>
      <c r="C8" s="19">
        <v>130095.0</v>
      </c>
      <c r="D8" s="19">
        <v>67381.0</v>
      </c>
      <c r="E8" s="19">
        <v>74779.0</v>
      </c>
      <c r="F8" s="19">
        <v>124245.0</v>
      </c>
      <c r="G8" s="19">
        <v>17915.0</v>
      </c>
      <c r="H8" s="19">
        <v>142160.0</v>
      </c>
      <c r="I8" s="20"/>
      <c r="J8" s="21">
        <v>-12.1356</v>
      </c>
      <c r="K8" s="21">
        <v>-38.4192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2900801.0</v>
      </c>
      <c r="B9" s="23" t="s">
        <v>397</v>
      </c>
      <c r="C9" s="24">
        <v>20900.0</v>
      </c>
      <c r="D9" s="24">
        <v>10842.0</v>
      </c>
      <c r="E9" s="24">
        <v>10477.0</v>
      </c>
      <c r="F9" s="24">
        <v>11112.0</v>
      </c>
      <c r="G9" s="24">
        <v>10207.0</v>
      </c>
      <c r="H9" s="24">
        <v>21319.0</v>
      </c>
      <c r="I9" s="25"/>
      <c r="J9" s="26">
        <v>-17.5194</v>
      </c>
      <c r="K9" s="26">
        <v>-39.1956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2900900.0</v>
      </c>
      <c r="B10" s="18" t="s">
        <v>398</v>
      </c>
      <c r="C10" s="19">
        <v>7862.0</v>
      </c>
      <c r="D10" s="19">
        <v>3202.0</v>
      </c>
      <c r="E10" s="19">
        <v>3158.0</v>
      </c>
      <c r="F10" s="19">
        <v>5080.0</v>
      </c>
      <c r="G10" s="19">
        <v>1280.0</v>
      </c>
      <c r="H10" s="19">
        <v>6360.0</v>
      </c>
      <c r="I10" s="20"/>
      <c r="J10" s="21">
        <v>-14.7053</v>
      </c>
      <c r="K10" s="21">
        <v>-39.6372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2901007.0</v>
      </c>
      <c r="B11" s="23" t="s">
        <v>399</v>
      </c>
      <c r="C11" s="24">
        <v>31108.0</v>
      </c>
      <c r="D11" s="24">
        <v>16634.0</v>
      </c>
      <c r="E11" s="24">
        <v>17706.0</v>
      </c>
      <c r="F11" s="24">
        <v>24895.0</v>
      </c>
      <c r="G11" s="24">
        <v>9445.0</v>
      </c>
      <c r="H11" s="24">
        <v>34340.0</v>
      </c>
      <c r="I11" s="25"/>
      <c r="J11" s="26">
        <v>-13.0303</v>
      </c>
      <c r="K11" s="26">
        <v>-39.6047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2901106.0</v>
      </c>
      <c r="B12" s="18" t="s">
        <v>400</v>
      </c>
      <c r="C12" s="19">
        <v>24134.0</v>
      </c>
      <c r="D12" s="19">
        <v>12283.0</v>
      </c>
      <c r="E12" s="19">
        <v>12907.0</v>
      </c>
      <c r="F12" s="19">
        <v>19957.0</v>
      </c>
      <c r="G12" s="19">
        <v>5233.0</v>
      </c>
      <c r="H12" s="19">
        <v>25190.0</v>
      </c>
      <c r="I12" s="20"/>
      <c r="J12" s="21">
        <v>-12.3917</v>
      </c>
      <c r="K12" s="21">
        <v>-38.7567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2901155.0</v>
      </c>
      <c r="B13" s="23" t="s">
        <v>401</v>
      </c>
      <c r="C13" s="24">
        <v>15959.0</v>
      </c>
      <c r="D13" s="24">
        <v>8071.0</v>
      </c>
      <c r="E13" s="24">
        <v>7881.0</v>
      </c>
      <c r="F13" s="24">
        <v>10845.0</v>
      </c>
      <c r="G13" s="24">
        <v>5107.0</v>
      </c>
      <c r="H13" s="24">
        <v>15952.0</v>
      </c>
      <c r="I13" s="25"/>
      <c r="J13" s="26">
        <v>-11.4553</v>
      </c>
      <c r="K13" s="26">
        <v>-41.4361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2901205.0</v>
      </c>
      <c r="B14" s="18" t="s">
        <v>402</v>
      </c>
      <c r="C14" s="19">
        <v>31060.0</v>
      </c>
      <c r="D14" s="19">
        <v>12878.0</v>
      </c>
      <c r="E14" s="19">
        <v>12622.0</v>
      </c>
      <c r="F14" s="19">
        <v>4927.0</v>
      </c>
      <c r="G14" s="19">
        <v>20573.0</v>
      </c>
      <c r="H14" s="19">
        <v>25500.0</v>
      </c>
      <c r="I14" s="20"/>
      <c r="J14" s="21">
        <v>-14.6122</v>
      </c>
      <c r="K14" s="21">
        <v>-41.1356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2901304.0</v>
      </c>
      <c r="B15" s="23" t="s">
        <v>403</v>
      </c>
      <c r="C15" s="24">
        <v>13884.0</v>
      </c>
      <c r="D15" s="24">
        <v>7170.0</v>
      </c>
      <c r="E15" s="24">
        <v>6778.0</v>
      </c>
      <c r="F15" s="24">
        <v>7770.0</v>
      </c>
      <c r="G15" s="24">
        <v>6178.0</v>
      </c>
      <c r="H15" s="24">
        <v>13948.0</v>
      </c>
      <c r="I15" s="25"/>
      <c r="J15" s="26">
        <v>-12.8072</v>
      </c>
      <c r="K15" s="26">
        <v>-41.3314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2901353.0</v>
      </c>
      <c r="B16" s="18" t="s">
        <v>404</v>
      </c>
      <c r="C16" s="19">
        <v>15774.0</v>
      </c>
      <c r="D16" s="19">
        <v>7331.0</v>
      </c>
      <c r="E16" s="19">
        <v>7086.0</v>
      </c>
      <c r="F16" s="19">
        <v>6213.0</v>
      </c>
      <c r="G16" s="19">
        <v>8204.0</v>
      </c>
      <c r="H16" s="19">
        <v>14417.0</v>
      </c>
      <c r="I16" s="20"/>
      <c r="J16" s="21">
        <v>-10.3447</v>
      </c>
      <c r="K16" s="21">
        <v>-39.8356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2901403.0</v>
      </c>
      <c r="B17" s="23" t="s">
        <v>405</v>
      </c>
      <c r="C17" s="24">
        <v>14701.0</v>
      </c>
      <c r="D17" s="24">
        <v>7460.0</v>
      </c>
      <c r="E17" s="24">
        <v>6613.0</v>
      </c>
      <c r="F17" s="24">
        <v>6531.0</v>
      </c>
      <c r="G17" s="24">
        <v>7542.0</v>
      </c>
      <c r="H17" s="24">
        <v>14073.0</v>
      </c>
      <c r="I17" s="25"/>
      <c r="J17" s="26">
        <v>-12.0069</v>
      </c>
      <c r="K17" s="26">
        <v>-44.6944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2901502.0</v>
      </c>
      <c r="B18" s="18" t="s">
        <v>406</v>
      </c>
      <c r="C18" s="19">
        <v>8834.0</v>
      </c>
      <c r="D18" s="19">
        <v>5086.0</v>
      </c>
      <c r="E18" s="19">
        <v>5162.0</v>
      </c>
      <c r="F18" s="19">
        <v>4326.0</v>
      </c>
      <c r="G18" s="19">
        <v>5922.0</v>
      </c>
      <c r="H18" s="19">
        <v>10248.0</v>
      </c>
      <c r="I18" s="20"/>
      <c r="J18" s="21">
        <v>-12.1511</v>
      </c>
      <c r="K18" s="21">
        <v>-39.2464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2901601.0</v>
      </c>
      <c r="B19" s="23" t="s">
        <v>407</v>
      </c>
      <c r="C19" s="24">
        <v>14059.0</v>
      </c>
      <c r="D19" s="24">
        <v>8587.0</v>
      </c>
      <c r="E19" s="24">
        <v>8491.0</v>
      </c>
      <c r="F19" s="24">
        <v>6359.0</v>
      </c>
      <c r="G19" s="24">
        <v>10719.0</v>
      </c>
      <c r="H19" s="24">
        <v>17078.0</v>
      </c>
      <c r="I19" s="25"/>
      <c r="J19" s="26">
        <v>-10.4</v>
      </c>
      <c r="K19" s="26">
        <v>-38.3333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2901700.0</v>
      </c>
      <c r="B20" s="18" t="s">
        <v>408</v>
      </c>
      <c r="C20" s="19">
        <v>11620.0</v>
      </c>
      <c r="D20" s="19">
        <v>5729.0</v>
      </c>
      <c r="E20" s="19">
        <v>5819.0</v>
      </c>
      <c r="F20" s="19">
        <v>3225.0</v>
      </c>
      <c r="G20" s="19">
        <v>8323.0</v>
      </c>
      <c r="H20" s="19">
        <v>11548.0</v>
      </c>
      <c r="I20" s="20"/>
      <c r="J20" s="21">
        <v>-12.4353</v>
      </c>
      <c r="K20" s="21">
        <v>-39.1197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2901809.0</v>
      </c>
      <c r="B21" s="23" t="s">
        <v>409</v>
      </c>
      <c r="C21" s="24">
        <v>9716.0</v>
      </c>
      <c r="D21" s="24">
        <v>5576.0</v>
      </c>
      <c r="E21" s="24">
        <v>5443.0</v>
      </c>
      <c r="F21" s="24">
        <v>5783.0</v>
      </c>
      <c r="G21" s="24">
        <v>5236.0</v>
      </c>
      <c r="H21" s="24">
        <v>11019.0</v>
      </c>
      <c r="I21" s="25"/>
      <c r="J21" s="26">
        <v>-10.5728</v>
      </c>
      <c r="K21" s="26">
        <v>-40.2753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2901908.0</v>
      </c>
      <c r="B22" s="18" t="s">
        <v>410</v>
      </c>
      <c r="C22" s="19">
        <v>16769.0</v>
      </c>
      <c r="D22" s="19">
        <v>8951.0</v>
      </c>
      <c r="E22" s="19">
        <v>8769.0</v>
      </c>
      <c r="F22" s="19">
        <v>8487.0</v>
      </c>
      <c r="G22" s="19">
        <v>9233.0</v>
      </c>
      <c r="H22" s="19">
        <v>17720.0</v>
      </c>
      <c r="I22" s="20"/>
      <c r="J22" s="21">
        <v>-11.6603</v>
      </c>
      <c r="K22" s="21">
        <v>-38.0814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2901957.0</v>
      </c>
      <c r="B23" s="23" t="s">
        <v>411</v>
      </c>
      <c r="C23" s="24">
        <v>7443.0</v>
      </c>
      <c r="D23" s="24">
        <v>3796.0</v>
      </c>
      <c r="E23" s="24">
        <v>3667.0</v>
      </c>
      <c r="F23" s="24">
        <v>5121.0</v>
      </c>
      <c r="G23" s="24">
        <v>2342.0</v>
      </c>
      <c r="H23" s="24">
        <v>7463.0</v>
      </c>
      <c r="I23" s="25"/>
      <c r="J23" s="26">
        <v>-13.8564</v>
      </c>
      <c r="K23" s="26">
        <v>-39.7439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2902054.0</v>
      </c>
      <c r="B24" s="18" t="s">
        <v>412</v>
      </c>
      <c r="C24" s="19">
        <v>11003.0</v>
      </c>
      <c r="D24" s="19">
        <v>5832.0</v>
      </c>
      <c r="E24" s="19">
        <v>5737.0</v>
      </c>
      <c r="F24" s="19">
        <v>5808.0</v>
      </c>
      <c r="G24" s="19">
        <v>5761.0</v>
      </c>
      <c r="H24" s="19">
        <v>11569.0</v>
      </c>
      <c r="I24" s="20"/>
      <c r="J24" s="21">
        <v>-12.2111</v>
      </c>
      <c r="K24" s="21">
        <v>-38.2025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2902005.0</v>
      </c>
      <c r="B25" s="23" t="s">
        <v>413</v>
      </c>
      <c r="C25" s="24">
        <v>15491.0</v>
      </c>
      <c r="D25" s="24">
        <v>7045.0</v>
      </c>
      <c r="E25" s="24">
        <v>6687.0</v>
      </c>
      <c r="F25" s="24">
        <v>3928.0</v>
      </c>
      <c r="G25" s="24">
        <v>9804.0</v>
      </c>
      <c r="H25" s="24">
        <v>13732.0</v>
      </c>
      <c r="I25" s="25"/>
      <c r="J25" s="26">
        <v>-14.4275</v>
      </c>
      <c r="K25" s="26">
        <v>-41.4619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2902104.0</v>
      </c>
      <c r="B26" s="18" t="s">
        <v>414</v>
      </c>
      <c r="C26" s="19">
        <v>47584.0</v>
      </c>
      <c r="D26" s="19">
        <v>25929.0</v>
      </c>
      <c r="E26" s="19">
        <v>25707.0</v>
      </c>
      <c r="F26" s="19">
        <v>19637.0</v>
      </c>
      <c r="G26" s="19">
        <v>31999.0</v>
      </c>
      <c r="H26" s="19">
        <v>51636.0</v>
      </c>
      <c r="I26" s="20"/>
      <c r="J26" s="21">
        <v>-11.3333</v>
      </c>
      <c r="K26" s="21">
        <v>-38.9667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2902203.0</v>
      </c>
      <c r="B27" s="23" t="s">
        <v>415</v>
      </c>
      <c r="C27" s="24">
        <v>9258.0</v>
      </c>
      <c r="D27" s="24">
        <v>5001.0</v>
      </c>
      <c r="E27" s="24">
        <v>5038.0</v>
      </c>
      <c r="F27" s="24">
        <v>5125.0</v>
      </c>
      <c r="G27" s="24">
        <v>4914.0</v>
      </c>
      <c r="H27" s="24">
        <v>10039.0</v>
      </c>
      <c r="I27" s="25"/>
      <c r="J27" s="26">
        <v>-12.0817</v>
      </c>
      <c r="K27" s="26">
        <v>-38.4992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2902252.0</v>
      </c>
      <c r="B28" s="137" t="s">
        <v>416</v>
      </c>
      <c r="C28" s="138">
        <v>11218.0</v>
      </c>
      <c r="D28" s="138">
        <v>5502.0</v>
      </c>
      <c r="E28" s="138">
        <v>4901.0</v>
      </c>
      <c r="F28" s="138">
        <v>5604.0</v>
      </c>
      <c r="G28" s="138">
        <v>4799.0</v>
      </c>
      <c r="H28" s="138">
        <v>10403.0</v>
      </c>
      <c r="I28" s="20"/>
      <c r="J28" s="21">
        <v>-15.2633</v>
      </c>
      <c r="K28" s="21">
        <v>-39.4144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2902302.0</v>
      </c>
      <c r="B29" s="23" t="s">
        <v>417</v>
      </c>
      <c r="C29" s="24">
        <v>8381.0</v>
      </c>
      <c r="D29" s="24">
        <v>4373.0</v>
      </c>
      <c r="E29" s="24">
        <v>4217.0</v>
      </c>
      <c r="F29" s="24">
        <v>5508.0</v>
      </c>
      <c r="G29" s="24">
        <v>3082.0</v>
      </c>
      <c r="H29" s="24">
        <v>8590.0</v>
      </c>
      <c r="I29" s="25"/>
      <c r="J29" s="26">
        <v>-13.0789</v>
      </c>
      <c r="K29" s="26">
        <v>-39.0017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2902401.0</v>
      </c>
      <c r="B30" s="18" t="s">
        <v>418</v>
      </c>
      <c r="C30" s="19">
        <v>17149.0</v>
      </c>
      <c r="D30" s="19">
        <v>6836.0</v>
      </c>
      <c r="E30" s="19">
        <v>6763.0</v>
      </c>
      <c r="F30" s="19">
        <v>11430.0</v>
      </c>
      <c r="G30" s="19">
        <v>2169.0</v>
      </c>
      <c r="H30" s="19">
        <v>13599.0</v>
      </c>
      <c r="I30" s="20"/>
      <c r="J30" s="21">
        <v>-14.3167</v>
      </c>
      <c r="K30" s="21">
        <v>-39.3272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2902500.0</v>
      </c>
      <c r="B31" s="23" t="s">
        <v>419</v>
      </c>
      <c r="C31" s="24">
        <v>12179.0</v>
      </c>
      <c r="D31" s="24">
        <v>7167.0</v>
      </c>
      <c r="E31" s="24">
        <v>6696.0</v>
      </c>
      <c r="F31" s="24">
        <v>3495.0</v>
      </c>
      <c r="G31" s="24">
        <v>10368.0</v>
      </c>
      <c r="H31" s="24">
        <v>13863.0</v>
      </c>
      <c r="I31" s="25"/>
      <c r="J31" s="26">
        <v>-12.3064</v>
      </c>
      <c r="K31" s="26">
        <v>-44.5347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2902609.0</v>
      </c>
      <c r="B32" s="18" t="s">
        <v>420</v>
      </c>
      <c r="C32" s="19">
        <v>20441.0</v>
      </c>
      <c r="D32" s="19">
        <v>9969.0</v>
      </c>
      <c r="E32" s="19">
        <v>10100.0</v>
      </c>
      <c r="F32" s="19">
        <v>8333.0</v>
      </c>
      <c r="G32" s="19">
        <v>11736.0</v>
      </c>
      <c r="H32" s="19">
        <v>20069.0</v>
      </c>
      <c r="I32" s="20"/>
      <c r="J32" s="21">
        <v>-11.9597</v>
      </c>
      <c r="K32" s="21">
        <v>-40.1681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2902658.0</v>
      </c>
      <c r="B33" s="23" t="s">
        <v>421</v>
      </c>
      <c r="C33" s="24">
        <v>11156.0</v>
      </c>
      <c r="D33" s="24">
        <v>5992.0</v>
      </c>
      <c r="E33" s="24">
        <v>5819.0</v>
      </c>
      <c r="F33" s="24">
        <v>4039.0</v>
      </c>
      <c r="G33" s="24">
        <v>7772.0</v>
      </c>
      <c r="H33" s="24">
        <v>11811.0</v>
      </c>
      <c r="I33" s="25"/>
      <c r="J33" s="26">
        <v>-10.5769</v>
      </c>
      <c r="K33" s="26">
        <v>-38.6147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2902708.0</v>
      </c>
      <c r="B34" s="18" t="s">
        <v>422</v>
      </c>
      <c r="C34" s="19">
        <v>44203.0</v>
      </c>
      <c r="D34" s="19">
        <v>25172.0</v>
      </c>
      <c r="E34" s="19">
        <v>24170.0</v>
      </c>
      <c r="F34" s="19">
        <v>22461.0</v>
      </c>
      <c r="G34" s="19">
        <v>26881.0</v>
      </c>
      <c r="H34" s="19">
        <v>49342.0</v>
      </c>
      <c r="I34" s="20"/>
      <c r="J34" s="21">
        <v>-11.0894</v>
      </c>
      <c r="K34" s="21">
        <v>-43.1417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2902807.0</v>
      </c>
      <c r="B35" s="23" t="s">
        <v>423</v>
      </c>
      <c r="C35" s="24">
        <v>24440.0</v>
      </c>
      <c r="D35" s="24">
        <v>10655.0</v>
      </c>
      <c r="E35" s="24">
        <v>10535.0</v>
      </c>
      <c r="F35" s="24">
        <v>10406.0</v>
      </c>
      <c r="G35" s="24">
        <v>10784.0</v>
      </c>
      <c r="H35" s="24">
        <v>21190.0</v>
      </c>
      <c r="I35" s="25"/>
      <c r="J35" s="26">
        <v>-13.6261</v>
      </c>
      <c r="K35" s="26">
        <v>-41.3269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2902906.0</v>
      </c>
      <c r="B36" s="18" t="s">
        <v>424</v>
      </c>
      <c r="C36" s="19">
        <v>40818.0</v>
      </c>
      <c r="D36" s="19">
        <v>17553.0</v>
      </c>
      <c r="E36" s="19">
        <v>17235.0</v>
      </c>
      <c r="F36" s="19">
        <v>22407.0</v>
      </c>
      <c r="G36" s="19">
        <v>12381.0</v>
      </c>
      <c r="H36" s="19">
        <v>34788.0</v>
      </c>
      <c r="I36" s="20"/>
      <c r="J36" s="21">
        <v>-14.8811</v>
      </c>
      <c r="K36" s="21">
        <v>-40.5794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2903003.0</v>
      </c>
      <c r="B37" s="23" t="s">
        <v>425</v>
      </c>
      <c r="C37" s="24">
        <v>13610.0</v>
      </c>
      <c r="D37" s="24">
        <v>7016.0</v>
      </c>
      <c r="E37" s="24">
        <v>6981.0</v>
      </c>
      <c r="F37" s="24">
        <v>6255.0</v>
      </c>
      <c r="G37" s="24">
        <v>7742.0</v>
      </c>
      <c r="H37" s="24">
        <v>13997.0</v>
      </c>
      <c r="I37" s="25"/>
      <c r="J37" s="26">
        <v>-11.81</v>
      </c>
      <c r="K37" s="26">
        <v>-42.0586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2903102.0</v>
      </c>
      <c r="B38" s="18" t="s">
        <v>426</v>
      </c>
      <c r="C38" s="19">
        <v>8074.0</v>
      </c>
      <c r="D38" s="19">
        <v>3350.0</v>
      </c>
      <c r="E38" s="19">
        <v>2986.0</v>
      </c>
      <c r="F38" s="19">
        <v>3814.0</v>
      </c>
      <c r="G38" s="19">
        <v>2522.0</v>
      </c>
      <c r="H38" s="19">
        <v>6336.0</v>
      </c>
      <c r="I38" s="20"/>
      <c r="J38" s="21">
        <v>-14.2106</v>
      </c>
      <c r="K38" s="21">
        <v>-39.6019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2903201.0</v>
      </c>
      <c r="B39" s="23" t="s">
        <v>427</v>
      </c>
      <c r="C39" s="24">
        <v>131849.0</v>
      </c>
      <c r="D39" s="24">
        <v>67892.0</v>
      </c>
      <c r="E39" s="24">
        <v>69536.0</v>
      </c>
      <c r="F39" s="24">
        <v>123734.0</v>
      </c>
      <c r="G39" s="24">
        <v>13694.0</v>
      </c>
      <c r="H39" s="24">
        <v>137428.0</v>
      </c>
      <c r="I39" s="25"/>
      <c r="J39" s="26">
        <v>-12.1528</v>
      </c>
      <c r="K39" s="26">
        <v>-44.99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2903235.0</v>
      </c>
      <c r="B40" s="18" t="s">
        <v>428</v>
      </c>
      <c r="C40" s="19">
        <v>12098.0</v>
      </c>
      <c r="D40" s="19">
        <v>6917.0</v>
      </c>
      <c r="E40" s="19">
        <v>6709.0</v>
      </c>
      <c r="F40" s="19">
        <v>6726.0</v>
      </c>
      <c r="G40" s="19">
        <v>6900.0</v>
      </c>
      <c r="H40" s="19">
        <v>13626.0</v>
      </c>
      <c r="I40" s="20"/>
      <c r="J40" s="21">
        <v>-14.9708</v>
      </c>
      <c r="K40" s="21">
        <v>-48.9158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2903300.0</v>
      </c>
      <c r="B41" s="23" t="s">
        <v>429</v>
      </c>
      <c r="C41" s="24">
        <v>8602.0</v>
      </c>
      <c r="D41" s="24">
        <v>3306.0</v>
      </c>
      <c r="E41" s="24">
        <v>3147.0</v>
      </c>
      <c r="F41" s="24">
        <v>5295.0</v>
      </c>
      <c r="G41" s="24">
        <v>1158.0</v>
      </c>
      <c r="H41" s="24">
        <v>6453.0</v>
      </c>
      <c r="I41" s="25"/>
      <c r="J41" s="26">
        <v>-14.809722222222224</v>
      </c>
      <c r="K41" s="26">
        <v>-39.47083333333333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2903276.0</v>
      </c>
      <c r="B42" s="18" t="s">
        <v>430</v>
      </c>
      <c r="C42" s="19">
        <v>0.0</v>
      </c>
      <c r="D42" s="19">
        <v>7214.0</v>
      </c>
      <c r="E42" s="19">
        <v>6975.0</v>
      </c>
      <c r="F42" s="19">
        <v>5693.0</v>
      </c>
      <c r="G42" s="19">
        <v>8496.0</v>
      </c>
      <c r="H42" s="19">
        <v>14189.0</v>
      </c>
      <c r="I42" s="20"/>
      <c r="J42" s="21">
        <v>-11.5283</v>
      </c>
      <c r="K42" s="21">
        <v>-39.0764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2903409.0</v>
      </c>
      <c r="B43" s="23" t="s">
        <v>431</v>
      </c>
      <c r="C43" s="24">
        <v>20032.0</v>
      </c>
      <c r="D43" s="24">
        <v>11174.0</v>
      </c>
      <c r="E43" s="24">
        <v>10664.0</v>
      </c>
      <c r="F43" s="24">
        <v>11426.0</v>
      </c>
      <c r="G43" s="24">
        <v>10412.0</v>
      </c>
      <c r="H43" s="24">
        <v>21838.0</v>
      </c>
      <c r="I43" s="25"/>
      <c r="J43" s="26">
        <v>-15.8631</v>
      </c>
      <c r="K43" s="26">
        <v>-38.8828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2903508.0</v>
      </c>
      <c r="B44" s="18" t="s">
        <v>432</v>
      </c>
      <c r="C44" s="19">
        <v>17655.0</v>
      </c>
      <c r="D44" s="19">
        <v>8125.0</v>
      </c>
      <c r="E44" s="19">
        <v>7901.0</v>
      </c>
      <c r="F44" s="19">
        <v>9036.0</v>
      </c>
      <c r="G44" s="19">
        <v>6990.0</v>
      </c>
      <c r="H44" s="19">
        <v>16026.0</v>
      </c>
      <c r="I44" s="20"/>
      <c r="J44" s="21">
        <v>-11.4769</v>
      </c>
      <c r="K44" s="21">
        <v>-41.6928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2903607.0</v>
      </c>
      <c r="B45" s="23" t="s">
        <v>433</v>
      </c>
      <c r="C45" s="24">
        <v>14641.0</v>
      </c>
      <c r="D45" s="24">
        <v>7558.0</v>
      </c>
      <c r="E45" s="24">
        <v>7275.0</v>
      </c>
      <c r="F45" s="24">
        <v>3517.0</v>
      </c>
      <c r="G45" s="24">
        <v>11316.0</v>
      </c>
      <c r="H45" s="24">
        <v>14833.0</v>
      </c>
      <c r="I45" s="25"/>
      <c r="J45" s="26">
        <v>-11.6167</v>
      </c>
      <c r="K45" s="26">
        <v>-38.8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2903706.0</v>
      </c>
      <c r="B46" s="18" t="s">
        <v>434</v>
      </c>
      <c r="C46" s="19">
        <v>20544.0</v>
      </c>
      <c r="D46" s="19">
        <v>7821.0</v>
      </c>
      <c r="E46" s="19">
        <v>7588.0</v>
      </c>
      <c r="F46" s="19">
        <v>5808.0</v>
      </c>
      <c r="G46" s="19">
        <v>9601.0</v>
      </c>
      <c r="H46" s="19">
        <v>15409.0</v>
      </c>
      <c r="I46" s="20"/>
      <c r="J46" s="21">
        <v>-14.3625</v>
      </c>
      <c r="K46" s="21">
        <v>-40.2075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2903805.0</v>
      </c>
      <c r="B47" s="23" t="s">
        <v>436</v>
      </c>
      <c r="C47" s="24">
        <v>18408.0</v>
      </c>
      <c r="D47" s="24">
        <v>9142.0</v>
      </c>
      <c r="E47" s="24">
        <v>8858.0</v>
      </c>
      <c r="F47" s="24">
        <v>6593.0</v>
      </c>
      <c r="G47" s="24">
        <v>11407.0</v>
      </c>
      <c r="H47" s="24">
        <v>18000.0</v>
      </c>
      <c r="I47" s="25"/>
      <c r="J47" s="26">
        <v>-12.6603</v>
      </c>
      <c r="K47" s="26">
        <v>-40.6092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2903904.0</v>
      </c>
      <c r="B48" s="18" t="s">
        <v>437</v>
      </c>
      <c r="C48" s="19">
        <v>54421.0</v>
      </c>
      <c r="D48" s="19">
        <v>31686.0</v>
      </c>
      <c r="E48" s="19">
        <v>31822.0</v>
      </c>
      <c r="F48" s="19">
        <v>43111.0</v>
      </c>
      <c r="G48" s="19">
        <v>20397.0</v>
      </c>
      <c r="H48" s="19">
        <v>63508.0</v>
      </c>
      <c r="I48" s="20"/>
      <c r="J48" s="21">
        <v>-13.255</v>
      </c>
      <c r="K48" s="21">
        <v>-43.4181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2903953.0</v>
      </c>
      <c r="B49" s="23" t="s">
        <v>440</v>
      </c>
      <c r="C49" s="24">
        <v>10502.0</v>
      </c>
      <c r="D49" s="24">
        <v>5194.0</v>
      </c>
      <c r="E49" s="24">
        <v>4929.0</v>
      </c>
      <c r="F49" s="24">
        <v>2770.0</v>
      </c>
      <c r="G49" s="24">
        <v>7353.0</v>
      </c>
      <c r="H49" s="24">
        <v>10123.0</v>
      </c>
      <c r="I49" s="25"/>
      <c r="J49" s="26">
        <v>-14.3736</v>
      </c>
      <c r="K49" s="26">
        <v>-40.5053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2904001.0</v>
      </c>
      <c r="B50" s="18" t="s">
        <v>442</v>
      </c>
      <c r="C50" s="19">
        <v>12461.0</v>
      </c>
      <c r="D50" s="19">
        <v>6702.0</v>
      </c>
      <c r="E50" s="19">
        <v>6993.0</v>
      </c>
      <c r="F50" s="19">
        <v>4607.0</v>
      </c>
      <c r="G50" s="19">
        <v>9088.0</v>
      </c>
      <c r="H50" s="19">
        <v>13695.0</v>
      </c>
      <c r="I50" s="20"/>
      <c r="J50" s="21">
        <v>-12.7017</v>
      </c>
      <c r="K50" s="21">
        <v>-41.8275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2904050.0</v>
      </c>
      <c r="B51" s="23" t="s">
        <v>444</v>
      </c>
      <c r="C51" s="24">
        <v>12902.0</v>
      </c>
      <c r="D51" s="24">
        <v>7535.0</v>
      </c>
      <c r="E51" s="24">
        <v>7316.0</v>
      </c>
      <c r="F51" s="24">
        <v>6246.0</v>
      </c>
      <c r="G51" s="24">
        <v>8605.0</v>
      </c>
      <c r="H51" s="24">
        <v>14851.0</v>
      </c>
      <c r="I51" s="25"/>
      <c r="J51" s="26">
        <v>-21.1211</v>
      </c>
      <c r="K51" s="26">
        <v>-56.4819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2904100.0</v>
      </c>
      <c r="B52" s="18" t="s">
        <v>447</v>
      </c>
      <c r="C52" s="19">
        <v>22121.0</v>
      </c>
      <c r="D52" s="19">
        <v>10861.0</v>
      </c>
      <c r="E52" s="19">
        <v>11181.0</v>
      </c>
      <c r="F52" s="19">
        <v>7361.0</v>
      </c>
      <c r="G52" s="19">
        <v>14681.0</v>
      </c>
      <c r="H52" s="19">
        <v>22042.0</v>
      </c>
      <c r="I52" s="20"/>
      <c r="J52" s="21">
        <v>-12.8231</v>
      </c>
      <c r="K52" s="21">
        <v>-42.7306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2904209.0</v>
      </c>
      <c r="B53" s="23" t="s">
        <v>448</v>
      </c>
      <c r="C53" s="24">
        <v>11522.0</v>
      </c>
      <c r="D53" s="24">
        <v>5614.0</v>
      </c>
      <c r="E53" s="24">
        <v>5548.0</v>
      </c>
      <c r="F53" s="24">
        <v>4076.0</v>
      </c>
      <c r="G53" s="24">
        <v>7086.0</v>
      </c>
      <c r="H53" s="24">
        <v>11162.0</v>
      </c>
      <c r="I53" s="25"/>
      <c r="J53" s="26">
        <v>-13.3817</v>
      </c>
      <c r="K53" s="26">
        <v>-42.5225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2904308.0</v>
      </c>
      <c r="B54" s="18" t="s">
        <v>450</v>
      </c>
      <c r="C54" s="19">
        <v>15344.0</v>
      </c>
      <c r="D54" s="19">
        <v>7114.0</v>
      </c>
      <c r="E54" s="19">
        <v>7168.0</v>
      </c>
      <c r="F54" s="19">
        <v>4937.0</v>
      </c>
      <c r="G54" s="19">
        <v>9345.0</v>
      </c>
      <c r="H54" s="19">
        <v>14282.0</v>
      </c>
      <c r="I54" s="20"/>
      <c r="J54" s="21">
        <v>-13.1044</v>
      </c>
      <c r="K54" s="21">
        <v>-39.7958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2904407.0</v>
      </c>
      <c r="B55" s="67" t="s">
        <v>452</v>
      </c>
      <c r="C55" s="68">
        <v>8762.0</v>
      </c>
      <c r="D55" s="68">
        <v>5811.0</v>
      </c>
      <c r="E55" s="68">
        <v>5316.0</v>
      </c>
      <c r="F55" s="68">
        <v>1984.0</v>
      </c>
      <c r="G55" s="68">
        <v>9143.0</v>
      </c>
      <c r="H55" s="68">
        <v>11127.0</v>
      </c>
      <c r="I55" s="25"/>
      <c r="J55" s="26">
        <v>-12.4831</v>
      </c>
      <c r="K55" s="26">
        <v>-43.9664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2904506.0</v>
      </c>
      <c r="B56" s="18" t="s">
        <v>454</v>
      </c>
      <c r="C56" s="19">
        <v>13003.0</v>
      </c>
      <c r="D56" s="19">
        <v>5473.0</v>
      </c>
      <c r="E56" s="19">
        <v>5245.0</v>
      </c>
      <c r="F56" s="19">
        <v>3118.0</v>
      </c>
      <c r="G56" s="19">
        <v>7600.0</v>
      </c>
      <c r="H56" s="19">
        <v>10718.0</v>
      </c>
      <c r="I56" s="20"/>
      <c r="J56" s="21">
        <v>-11.9989</v>
      </c>
      <c r="K56" s="21">
        <v>-42.6258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2904605.0</v>
      </c>
      <c r="B57" s="23" t="s">
        <v>456</v>
      </c>
      <c r="C57" s="24">
        <v>61670.0</v>
      </c>
      <c r="D57" s="24">
        <v>31733.0</v>
      </c>
      <c r="E57" s="24">
        <v>32817.0</v>
      </c>
      <c r="F57" s="24">
        <v>45119.0</v>
      </c>
      <c r="G57" s="24">
        <v>19431.0</v>
      </c>
      <c r="H57" s="24">
        <v>64550.0</v>
      </c>
      <c r="I57" s="25"/>
      <c r="J57" s="26">
        <v>-14.2036</v>
      </c>
      <c r="K57" s="26">
        <v>-41.6653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2904704.0</v>
      </c>
      <c r="B58" s="18" t="s">
        <v>457</v>
      </c>
      <c r="C58" s="19">
        <v>19118.0</v>
      </c>
      <c r="D58" s="19">
        <v>9310.0</v>
      </c>
      <c r="E58" s="19">
        <v>9312.0</v>
      </c>
      <c r="F58" s="19">
        <v>15299.0</v>
      </c>
      <c r="G58" s="19">
        <v>3323.0</v>
      </c>
      <c r="H58" s="19">
        <v>18622.0</v>
      </c>
      <c r="I58" s="20"/>
      <c r="J58" s="21">
        <v>-14.9594</v>
      </c>
      <c r="K58" s="21">
        <v>-39.2997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2904753.0</v>
      </c>
      <c r="B59" s="23" t="s">
        <v>460</v>
      </c>
      <c r="C59" s="24">
        <v>17797.0</v>
      </c>
      <c r="D59" s="24">
        <v>10202.0</v>
      </c>
      <c r="E59" s="24">
        <v>9387.0</v>
      </c>
      <c r="F59" s="24">
        <v>7892.0</v>
      </c>
      <c r="G59" s="24">
        <v>11697.0</v>
      </c>
      <c r="H59" s="24">
        <v>19589.0</v>
      </c>
      <c r="I59" s="25"/>
      <c r="J59" s="26">
        <v>-10.7078</v>
      </c>
      <c r="K59" s="26">
        <v>-43.6306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2904803.0</v>
      </c>
      <c r="B60" s="18" t="s">
        <v>461</v>
      </c>
      <c r="C60" s="19">
        <v>15508.0</v>
      </c>
      <c r="D60" s="19">
        <v>6010.0</v>
      </c>
      <c r="E60" s="19">
        <v>5438.0</v>
      </c>
      <c r="F60" s="19">
        <v>5405.0</v>
      </c>
      <c r="G60" s="19">
        <v>6043.0</v>
      </c>
      <c r="H60" s="19">
        <v>11448.0</v>
      </c>
      <c r="I60" s="20"/>
      <c r="J60" s="21">
        <v>-14.9767</v>
      </c>
      <c r="K60" s="21">
        <v>-40.4075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2904852.0</v>
      </c>
      <c r="B61" s="23" t="s">
        <v>463</v>
      </c>
      <c r="C61" s="24">
        <v>15547.0</v>
      </c>
      <c r="D61" s="24">
        <v>8549.0</v>
      </c>
      <c r="E61" s="24">
        <v>8778.0</v>
      </c>
      <c r="F61" s="24">
        <v>4644.0</v>
      </c>
      <c r="G61" s="24">
        <v>12683.0</v>
      </c>
      <c r="H61" s="24">
        <v>17327.0</v>
      </c>
      <c r="I61" s="25"/>
      <c r="J61" s="26">
        <v>-12.5356</v>
      </c>
      <c r="K61" s="26">
        <v>-39.1908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2904902.0</v>
      </c>
      <c r="B62" s="18" t="s">
        <v>464</v>
      </c>
      <c r="C62" s="19">
        <v>30416.0</v>
      </c>
      <c r="D62" s="19">
        <v>15460.0</v>
      </c>
      <c r="E62" s="19">
        <v>16575.0</v>
      </c>
      <c r="F62" s="19">
        <v>16392.0</v>
      </c>
      <c r="G62" s="19">
        <v>15643.0</v>
      </c>
      <c r="H62" s="19">
        <v>32035.0</v>
      </c>
      <c r="I62" s="20"/>
      <c r="J62" s="21">
        <v>-12.6183</v>
      </c>
      <c r="K62" s="21">
        <v>-38.9558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2905008.0</v>
      </c>
      <c r="B63" s="23" t="s">
        <v>466</v>
      </c>
      <c r="C63" s="24">
        <v>20339.0</v>
      </c>
      <c r="D63" s="24">
        <v>11147.0</v>
      </c>
      <c r="E63" s="24">
        <v>11084.0</v>
      </c>
      <c r="F63" s="24">
        <v>13313.0</v>
      </c>
      <c r="G63" s="24">
        <v>8918.0</v>
      </c>
      <c r="H63" s="24">
        <v>22231.0</v>
      </c>
      <c r="I63" s="25"/>
      <c r="J63" s="26">
        <v>-14.5033</v>
      </c>
      <c r="K63" s="26">
        <v>-42.2222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2905107.0</v>
      </c>
      <c r="B64" s="18" t="s">
        <v>468</v>
      </c>
      <c r="C64" s="19">
        <v>12563.0</v>
      </c>
      <c r="D64" s="19">
        <v>5150.0</v>
      </c>
      <c r="E64" s="19">
        <v>5226.0</v>
      </c>
      <c r="F64" s="19">
        <v>3658.0</v>
      </c>
      <c r="G64" s="19">
        <v>6718.0</v>
      </c>
      <c r="H64" s="19">
        <v>10376.0</v>
      </c>
      <c r="I64" s="20"/>
      <c r="J64" s="21">
        <v>-11.0906</v>
      </c>
      <c r="K64" s="21">
        <v>-40.4353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2905156.0</v>
      </c>
      <c r="B65" s="23" t="s">
        <v>471</v>
      </c>
      <c r="C65" s="24">
        <v>13076.0</v>
      </c>
      <c r="D65" s="24">
        <v>7067.0</v>
      </c>
      <c r="E65" s="24">
        <v>6599.0</v>
      </c>
      <c r="F65" s="24">
        <v>3300.0</v>
      </c>
      <c r="G65" s="24">
        <v>10366.0</v>
      </c>
      <c r="H65" s="24">
        <v>13666.0</v>
      </c>
      <c r="I65" s="25"/>
      <c r="J65" s="26">
        <v>-14.3375</v>
      </c>
      <c r="K65" s="26">
        <v>-40.9086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2905206.0</v>
      </c>
      <c r="B66" s="18" t="s">
        <v>473</v>
      </c>
      <c r="C66" s="19">
        <v>45090.0</v>
      </c>
      <c r="D66" s="19">
        <v>23422.0</v>
      </c>
      <c r="E66" s="19">
        <v>24102.0</v>
      </c>
      <c r="F66" s="19">
        <v>28456.0</v>
      </c>
      <c r="G66" s="19">
        <v>19068.0</v>
      </c>
      <c r="H66" s="19">
        <v>47524.0</v>
      </c>
      <c r="I66" s="20"/>
      <c r="J66" s="21">
        <v>-14.0694</v>
      </c>
      <c r="K66" s="21">
        <v>-42.475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2905305.0</v>
      </c>
      <c r="B67" s="23" t="s">
        <v>475</v>
      </c>
      <c r="C67" s="24">
        <v>16059.0</v>
      </c>
      <c r="D67" s="24">
        <v>8771.0</v>
      </c>
      <c r="E67" s="24">
        <v>8441.0</v>
      </c>
      <c r="F67" s="24">
        <v>10559.0</v>
      </c>
      <c r="G67" s="24">
        <v>6653.0</v>
      </c>
      <c r="H67" s="24">
        <v>17212.0</v>
      </c>
      <c r="I67" s="25"/>
      <c r="J67" s="26">
        <v>-11.6936</v>
      </c>
      <c r="K67" s="26">
        <v>-41.4683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2905404.0</v>
      </c>
      <c r="B68" s="18" t="s">
        <v>477</v>
      </c>
      <c r="C68" s="19">
        <v>11410.0</v>
      </c>
      <c r="D68" s="19">
        <v>7838.0</v>
      </c>
      <c r="E68" s="19">
        <v>7528.0</v>
      </c>
      <c r="F68" s="19">
        <v>8144.0</v>
      </c>
      <c r="G68" s="19">
        <v>7222.0</v>
      </c>
      <c r="H68" s="19">
        <v>15366.0</v>
      </c>
      <c r="I68" s="20"/>
      <c r="J68" s="21">
        <v>-13.4869</v>
      </c>
      <c r="K68" s="21">
        <v>-39.0439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2905503.0</v>
      </c>
      <c r="B69" s="23" t="s">
        <v>480</v>
      </c>
      <c r="C69" s="24">
        <v>11395.0</v>
      </c>
      <c r="D69" s="24">
        <v>6152.0</v>
      </c>
      <c r="E69" s="24">
        <v>6333.0</v>
      </c>
      <c r="F69" s="24">
        <v>4558.0</v>
      </c>
      <c r="G69" s="24">
        <v>7927.0</v>
      </c>
      <c r="H69" s="24">
        <v>12485.0</v>
      </c>
      <c r="I69" s="25"/>
      <c r="J69" s="26">
        <v>-11.02</v>
      </c>
      <c r="K69" s="26">
        <v>-40.3028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2905602.0</v>
      </c>
      <c r="B70" s="18" t="s">
        <v>481</v>
      </c>
      <c r="C70" s="19">
        <v>31055.0</v>
      </c>
      <c r="D70" s="19">
        <v>15726.0</v>
      </c>
      <c r="E70" s="19">
        <v>15742.0</v>
      </c>
      <c r="F70" s="19">
        <v>24682.0</v>
      </c>
      <c r="G70" s="19">
        <v>6786.0</v>
      </c>
      <c r="H70" s="19">
        <v>31468.0</v>
      </c>
      <c r="I70" s="20"/>
      <c r="J70" s="21">
        <v>-15.4192</v>
      </c>
      <c r="K70" s="21">
        <v>-39.4958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2905701.0</v>
      </c>
      <c r="B71" s="23" t="s">
        <v>484</v>
      </c>
      <c r="C71" s="24">
        <v>161727.0</v>
      </c>
      <c r="D71" s="24">
        <v>120626.0</v>
      </c>
      <c r="E71" s="24">
        <v>122358.0</v>
      </c>
      <c r="F71" s="24">
        <v>232045.0</v>
      </c>
      <c r="G71" s="24">
        <v>10939.0</v>
      </c>
      <c r="H71" s="24">
        <v>242984.0</v>
      </c>
      <c r="I71" s="25"/>
      <c r="J71" s="26">
        <v>-12.6975</v>
      </c>
      <c r="K71" s="26">
        <v>-38.3242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2905800.0</v>
      </c>
      <c r="B72" s="18" t="s">
        <v>485</v>
      </c>
      <c r="C72" s="19">
        <v>33661.0</v>
      </c>
      <c r="D72" s="19">
        <v>17897.0</v>
      </c>
      <c r="E72" s="19">
        <v>17263.0</v>
      </c>
      <c r="F72" s="19">
        <v>15616.0</v>
      </c>
      <c r="G72" s="19">
        <v>19544.0</v>
      </c>
      <c r="H72" s="19">
        <v>35160.0</v>
      </c>
      <c r="I72" s="20"/>
      <c r="J72" s="21">
        <v>-13.9447</v>
      </c>
      <c r="K72" s="21">
        <v>-39.1039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2905909.0</v>
      </c>
      <c r="B73" s="23" t="s">
        <v>488</v>
      </c>
      <c r="C73" s="24">
        <v>27607.0</v>
      </c>
      <c r="D73" s="24">
        <v>14142.0</v>
      </c>
      <c r="E73" s="24">
        <v>13949.0</v>
      </c>
      <c r="F73" s="24">
        <v>8126.0</v>
      </c>
      <c r="G73" s="24">
        <v>19965.0</v>
      </c>
      <c r="H73" s="24">
        <v>28091.0</v>
      </c>
      <c r="I73" s="25"/>
      <c r="J73" s="26">
        <v>-9.5156</v>
      </c>
      <c r="K73" s="26">
        <v>-43.0111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2906006.0</v>
      </c>
      <c r="B74" s="18" t="s">
        <v>490</v>
      </c>
      <c r="C74" s="19">
        <v>61942.0</v>
      </c>
      <c r="D74" s="19">
        <v>33475.0</v>
      </c>
      <c r="E74" s="19">
        <v>33163.0</v>
      </c>
      <c r="F74" s="19">
        <v>24872.0</v>
      </c>
      <c r="G74" s="19">
        <v>41766.0</v>
      </c>
      <c r="H74" s="19">
        <v>66638.0</v>
      </c>
      <c r="I74" s="20"/>
      <c r="J74" s="21">
        <v>-10.5075</v>
      </c>
      <c r="K74" s="21">
        <v>-40.3214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2906105.0</v>
      </c>
      <c r="B75" s="23" t="s">
        <v>492</v>
      </c>
      <c r="C75" s="24">
        <v>9743.0</v>
      </c>
      <c r="D75" s="24">
        <v>4794.0</v>
      </c>
      <c r="E75" s="24">
        <v>4588.0</v>
      </c>
      <c r="F75" s="24">
        <v>3225.0</v>
      </c>
      <c r="G75" s="24">
        <v>6157.0</v>
      </c>
      <c r="H75" s="24">
        <v>9382.0</v>
      </c>
      <c r="I75" s="25"/>
      <c r="J75" s="26">
        <v>-13.0697</v>
      </c>
      <c r="K75" s="26">
        <v>-44.2022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2906204.0</v>
      </c>
      <c r="B76" s="18" t="s">
        <v>494</v>
      </c>
      <c r="C76" s="19">
        <v>21665.0</v>
      </c>
      <c r="D76" s="19">
        <v>12109.0</v>
      </c>
      <c r="E76" s="19">
        <v>11946.0</v>
      </c>
      <c r="F76" s="19">
        <v>11463.0</v>
      </c>
      <c r="G76" s="19">
        <v>12592.0</v>
      </c>
      <c r="H76" s="19">
        <v>24055.0</v>
      </c>
      <c r="I76" s="20"/>
      <c r="J76" s="21">
        <v>-13.5522</v>
      </c>
      <c r="K76" s="21">
        <v>-52.2683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2906303.0</v>
      </c>
      <c r="B77" s="23" t="s">
        <v>496</v>
      </c>
      <c r="C77" s="24">
        <v>35322.0</v>
      </c>
      <c r="D77" s="24">
        <v>16080.0</v>
      </c>
      <c r="E77" s="24">
        <v>16251.0</v>
      </c>
      <c r="F77" s="24">
        <v>25901.0</v>
      </c>
      <c r="G77" s="24">
        <v>6430.0</v>
      </c>
      <c r="H77" s="24">
        <v>32331.0</v>
      </c>
      <c r="I77" s="25"/>
      <c r="J77" s="26">
        <v>-15.675</v>
      </c>
      <c r="K77" s="26">
        <v>-38.9472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2906402.0</v>
      </c>
      <c r="B78" s="18" t="s">
        <v>498</v>
      </c>
      <c r="C78" s="19">
        <v>10121.0</v>
      </c>
      <c r="D78" s="19">
        <v>4499.0</v>
      </c>
      <c r="E78" s="19">
        <v>4396.0</v>
      </c>
      <c r="F78" s="19">
        <v>3476.0</v>
      </c>
      <c r="G78" s="19">
        <v>5419.0</v>
      </c>
      <c r="H78" s="19">
        <v>8895.0</v>
      </c>
      <c r="I78" s="20"/>
      <c r="J78" s="21">
        <v>-11.8081</v>
      </c>
      <c r="K78" s="21">
        <v>-39.1192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2906501.0</v>
      </c>
      <c r="B79" s="23" t="s">
        <v>500</v>
      </c>
      <c r="C79" s="24">
        <v>76783.0</v>
      </c>
      <c r="D79" s="24">
        <v>40269.0</v>
      </c>
      <c r="E79" s="24">
        <v>42808.0</v>
      </c>
      <c r="F79" s="24">
        <v>75917.0</v>
      </c>
      <c r="G79" s="24">
        <v>7160.0</v>
      </c>
      <c r="H79" s="24">
        <v>83077.0</v>
      </c>
      <c r="I79" s="25"/>
      <c r="J79" s="26">
        <v>-20.7669</v>
      </c>
      <c r="K79" s="26">
        <v>-45.2764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2906600.0</v>
      </c>
      <c r="B80" s="18" t="s">
        <v>502</v>
      </c>
      <c r="C80" s="19">
        <v>12124.0</v>
      </c>
      <c r="D80" s="19">
        <v>6813.0</v>
      </c>
      <c r="E80" s="19">
        <v>6392.0</v>
      </c>
      <c r="F80" s="19">
        <v>7725.0</v>
      </c>
      <c r="G80" s="19">
        <v>5480.0</v>
      </c>
      <c r="H80" s="19">
        <v>13205.0</v>
      </c>
      <c r="I80" s="20"/>
      <c r="J80" s="21">
        <v>-14.4108</v>
      </c>
      <c r="K80" s="21">
        <v>-42.8672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2906709.0</v>
      </c>
      <c r="B81" s="23" t="s">
        <v>505</v>
      </c>
      <c r="C81" s="24">
        <v>28516.0</v>
      </c>
      <c r="D81" s="24">
        <v>14025.0</v>
      </c>
      <c r="E81" s="24">
        <v>13891.0</v>
      </c>
      <c r="F81" s="24">
        <v>19293.0</v>
      </c>
      <c r="G81" s="24">
        <v>8623.0</v>
      </c>
      <c r="H81" s="24">
        <v>27916.0</v>
      </c>
      <c r="I81" s="25"/>
      <c r="J81" s="26">
        <v>-15.505</v>
      </c>
      <c r="K81" s="26">
        <v>-41.2392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2906808.0</v>
      </c>
      <c r="B82" s="137" t="s">
        <v>506</v>
      </c>
      <c r="C82" s="138">
        <v>31947.0</v>
      </c>
      <c r="D82" s="138">
        <v>16568.0</v>
      </c>
      <c r="E82" s="138">
        <v>16355.0</v>
      </c>
      <c r="F82" s="138">
        <v>11025.0</v>
      </c>
      <c r="G82" s="138">
        <v>21898.0</v>
      </c>
      <c r="H82" s="138">
        <v>32923.0</v>
      </c>
      <c r="I82" s="20"/>
      <c r="J82" s="21">
        <v>-10.6672</v>
      </c>
      <c r="K82" s="21">
        <v>-39.4992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2906824.0</v>
      </c>
      <c r="B83" s="23" t="s">
        <v>508</v>
      </c>
      <c r="C83" s="24">
        <v>13761.0</v>
      </c>
      <c r="D83" s="24">
        <v>8012.0</v>
      </c>
      <c r="E83" s="24">
        <v>7743.0</v>
      </c>
      <c r="F83" s="24">
        <v>8716.0</v>
      </c>
      <c r="G83" s="24">
        <v>7039.0</v>
      </c>
      <c r="H83" s="24">
        <v>15755.0</v>
      </c>
      <c r="I83" s="25"/>
      <c r="J83" s="26">
        <v>-9.8967</v>
      </c>
      <c r="K83" s="26">
        <v>-39.0264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2906857.0</v>
      </c>
      <c r="B84" s="18" t="s">
        <v>510</v>
      </c>
      <c r="C84" s="19">
        <v>11898.0</v>
      </c>
      <c r="D84" s="19">
        <v>5808.0</v>
      </c>
      <c r="E84" s="19">
        <v>5719.0</v>
      </c>
      <c r="F84" s="19">
        <v>5595.0</v>
      </c>
      <c r="G84" s="19">
        <v>5932.0</v>
      </c>
      <c r="H84" s="19">
        <v>11527.0</v>
      </c>
      <c r="I84" s="20"/>
      <c r="J84" s="21">
        <v>-11.6681</v>
      </c>
      <c r="K84" s="21">
        <v>-39.8378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2906873.0</v>
      </c>
      <c r="B85" s="23" t="s">
        <v>512</v>
      </c>
      <c r="C85" s="24">
        <v>23908.0</v>
      </c>
      <c r="D85" s="24">
        <v>12984.0</v>
      </c>
      <c r="E85" s="24">
        <v>13545.0</v>
      </c>
      <c r="F85" s="24">
        <v>21725.0</v>
      </c>
      <c r="G85" s="24">
        <v>4804.0</v>
      </c>
      <c r="H85" s="24">
        <v>26529.0</v>
      </c>
      <c r="I85" s="25"/>
      <c r="J85" s="26">
        <v>-11.3811</v>
      </c>
      <c r="K85" s="26">
        <v>-40.0128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2906899.0</v>
      </c>
      <c r="B86" s="18" t="s">
        <v>514</v>
      </c>
      <c r="C86" s="19">
        <v>17164.0</v>
      </c>
      <c r="D86" s="19">
        <v>5216.0</v>
      </c>
      <c r="E86" s="19">
        <v>5009.0</v>
      </c>
      <c r="F86" s="19">
        <v>2512.0</v>
      </c>
      <c r="G86" s="19">
        <v>7713.0</v>
      </c>
      <c r="H86" s="19">
        <v>10225.0</v>
      </c>
      <c r="I86" s="20"/>
      <c r="J86" s="21">
        <v>-14.7258</v>
      </c>
      <c r="K86" s="21">
        <v>-41.2592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2906907.0</v>
      </c>
      <c r="B87" s="23" t="s">
        <v>516</v>
      </c>
      <c r="C87" s="24">
        <v>20103.0</v>
      </c>
      <c r="D87" s="24">
        <v>10878.0</v>
      </c>
      <c r="E87" s="24">
        <v>10559.0</v>
      </c>
      <c r="F87" s="24">
        <v>11317.0</v>
      </c>
      <c r="G87" s="24">
        <v>10120.0</v>
      </c>
      <c r="H87" s="24">
        <v>21437.0</v>
      </c>
      <c r="I87" s="25"/>
      <c r="J87" s="26">
        <v>-17.7319</v>
      </c>
      <c r="K87" s="26">
        <v>-39.2658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2907004.0</v>
      </c>
      <c r="B88" s="18" t="s">
        <v>517</v>
      </c>
      <c r="C88" s="19">
        <v>8034.0</v>
      </c>
      <c r="D88" s="19">
        <v>4166.0</v>
      </c>
      <c r="E88" s="19">
        <v>4105.0</v>
      </c>
      <c r="F88" s="19">
        <v>2902.0</v>
      </c>
      <c r="G88" s="19">
        <v>5369.0</v>
      </c>
      <c r="H88" s="19">
        <v>8271.0</v>
      </c>
      <c r="I88" s="20"/>
      <c r="J88" s="21">
        <v>-11.9417</v>
      </c>
      <c r="K88" s="21">
        <v>-37.9486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2907103.0</v>
      </c>
      <c r="B89" s="23" t="s">
        <v>520</v>
      </c>
      <c r="C89" s="24">
        <v>27272.0</v>
      </c>
      <c r="D89" s="24">
        <v>14518.0</v>
      </c>
      <c r="E89" s="24">
        <v>13860.0</v>
      </c>
      <c r="F89" s="24">
        <v>12580.0</v>
      </c>
      <c r="G89" s="24">
        <v>15798.0</v>
      </c>
      <c r="H89" s="24">
        <v>28378.0</v>
      </c>
      <c r="I89" s="25"/>
      <c r="J89" s="26">
        <v>-14.3047</v>
      </c>
      <c r="K89" s="26">
        <v>-43.765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2907202.0</v>
      </c>
      <c r="B90" s="18" t="s">
        <v>521</v>
      </c>
      <c r="C90" s="19">
        <v>55730.0</v>
      </c>
      <c r="D90" s="19">
        <v>33094.0</v>
      </c>
      <c r="E90" s="19">
        <v>31850.0</v>
      </c>
      <c r="F90" s="19">
        <v>37555.0</v>
      </c>
      <c r="G90" s="19">
        <v>27389.0</v>
      </c>
      <c r="H90" s="19">
        <v>64944.0</v>
      </c>
      <c r="I90" s="20"/>
      <c r="J90" s="21">
        <v>-9.1619</v>
      </c>
      <c r="K90" s="21">
        <v>-40.9708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2907301.0</v>
      </c>
      <c r="B91" s="23" t="s">
        <v>524</v>
      </c>
      <c r="C91" s="24">
        <v>25561.0</v>
      </c>
      <c r="D91" s="24">
        <v>12272.0</v>
      </c>
      <c r="E91" s="24">
        <v>13147.0</v>
      </c>
      <c r="F91" s="24">
        <v>15700.0</v>
      </c>
      <c r="G91" s="24">
        <v>9719.0</v>
      </c>
      <c r="H91" s="24">
        <v>25419.0</v>
      </c>
      <c r="I91" s="25"/>
      <c r="J91" s="26">
        <v>-12.7656</v>
      </c>
      <c r="K91" s="26">
        <v>-39.4283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2907400.0</v>
      </c>
      <c r="B92" s="18" t="s">
        <v>526</v>
      </c>
      <c r="C92" s="19">
        <v>3092.0</v>
      </c>
      <c r="D92" s="19">
        <v>1353.0</v>
      </c>
      <c r="E92" s="19">
        <v>1256.0</v>
      </c>
      <c r="F92" s="19">
        <v>966.0</v>
      </c>
      <c r="G92" s="19">
        <v>1643.0</v>
      </c>
      <c r="H92" s="19">
        <v>2609.0</v>
      </c>
      <c r="I92" s="20"/>
      <c r="J92" s="21">
        <v>-12.3181</v>
      </c>
      <c r="K92" s="21">
        <v>-44.8611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2907509.0</v>
      </c>
      <c r="B93" s="23" t="s">
        <v>528</v>
      </c>
      <c r="C93" s="24">
        <v>46731.0</v>
      </c>
      <c r="D93" s="24">
        <v>24820.0</v>
      </c>
      <c r="E93" s="24">
        <v>26255.0</v>
      </c>
      <c r="F93" s="24">
        <v>42747.0</v>
      </c>
      <c r="G93" s="24">
        <v>8328.0</v>
      </c>
      <c r="H93" s="24">
        <v>51075.0</v>
      </c>
      <c r="I93" s="25"/>
      <c r="J93" s="26">
        <v>-12.3531</v>
      </c>
      <c r="K93" s="26">
        <v>-38.3789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2907558.0</v>
      </c>
      <c r="B94" s="18" t="s">
        <v>530</v>
      </c>
      <c r="C94" s="19">
        <v>8640.0</v>
      </c>
      <c r="D94" s="19">
        <v>4545.0</v>
      </c>
      <c r="E94" s="19">
        <v>4302.0</v>
      </c>
      <c r="F94" s="19">
        <v>2373.0</v>
      </c>
      <c r="G94" s="19">
        <v>6474.0</v>
      </c>
      <c r="H94" s="19">
        <v>8847.0</v>
      </c>
      <c r="I94" s="20"/>
      <c r="J94" s="21">
        <v>-13.3294</v>
      </c>
      <c r="K94" s="21">
        <v>-42.2906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2907608.0</v>
      </c>
      <c r="B95" s="23" t="s">
        <v>532</v>
      </c>
      <c r="C95" s="24">
        <v>16792.0</v>
      </c>
      <c r="D95" s="24">
        <v>8699.0</v>
      </c>
      <c r="E95" s="24">
        <v>8328.0</v>
      </c>
      <c r="F95" s="24">
        <v>8165.0</v>
      </c>
      <c r="G95" s="24">
        <v>8862.0</v>
      </c>
      <c r="H95" s="24">
        <v>17027.0</v>
      </c>
      <c r="I95" s="25"/>
      <c r="J95" s="26">
        <v>-11.1356</v>
      </c>
      <c r="K95" s="26">
        <v>-42.1128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2907707.0</v>
      </c>
      <c r="B96" s="18" t="s">
        <v>534</v>
      </c>
      <c r="C96" s="19">
        <v>10171.0</v>
      </c>
      <c r="D96" s="19">
        <v>5442.0</v>
      </c>
      <c r="E96" s="19">
        <v>5292.0</v>
      </c>
      <c r="F96" s="19">
        <v>2631.0</v>
      </c>
      <c r="G96" s="19">
        <v>8103.0</v>
      </c>
      <c r="H96" s="19">
        <v>10734.0</v>
      </c>
      <c r="I96" s="20"/>
      <c r="J96" s="21">
        <v>-8.9797</v>
      </c>
      <c r="K96" s="21">
        <v>-39.0964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2907806.0</v>
      </c>
      <c r="B97" s="23" t="s">
        <v>536</v>
      </c>
      <c r="C97" s="24">
        <v>30934.0</v>
      </c>
      <c r="D97" s="24">
        <v>15862.0</v>
      </c>
      <c r="E97" s="24">
        <v>16442.0</v>
      </c>
      <c r="F97" s="24">
        <v>17726.0</v>
      </c>
      <c r="G97" s="24">
        <v>14578.0</v>
      </c>
      <c r="H97" s="24">
        <v>32304.0</v>
      </c>
      <c r="I97" s="25"/>
      <c r="J97" s="26">
        <v>-10.6</v>
      </c>
      <c r="K97" s="26">
        <v>-38.3833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2907905.0</v>
      </c>
      <c r="B98" s="18" t="s">
        <v>537</v>
      </c>
      <c r="C98" s="19">
        <v>14285.0</v>
      </c>
      <c r="D98" s="19">
        <v>7675.0</v>
      </c>
      <c r="E98" s="19">
        <v>8089.0</v>
      </c>
      <c r="F98" s="19">
        <v>11291.0</v>
      </c>
      <c r="G98" s="19">
        <v>4473.0</v>
      </c>
      <c r="H98" s="19">
        <v>15764.0</v>
      </c>
      <c r="I98" s="20"/>
      <c r="J98" s="21">
        <v>-11.0997</v>
      </c>
      <c r="K98" s="21">
        <v>-38.5136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2908002.0</v>
      </c>
      <c r="B99" s="23" t="s">
        <v>539</v>
      </c>
      <c r="C99" s="24">
        <v>27852.0</v>
      </c>
      <c r="D99" s="24">
        <v>10275.0</v>
      </c>
      <c r="E99" s="24">
        <v>10689.0</v>
      </c>
      <c r="F99" s="24">
        <v>19134.0</v>
      </c>
      <c r="G99" s="24">
        <v>1830.0</v>
      </c>
      <c r="H99" s="24">
        <v>20964.0</v>
      </c>
      <c r="I99" s="25"/>
      <c r="J99" s="26">
        <v>-14.6408</v>
      </c>
      <c r="K99" s="26">
        <v>-39.5511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2908101.0</v>
      </c>
      <c r="B100" s="18" t="s">
        <v>541</v>
      </c>
      <c r="C100" s="19">
        <v>17611.0</v>
      </c>
      <c r="D100" s="19">
        <v>9316.0</v>
      </c>
      <c r="E100" s="19">
        <v>8866.0</v>
      </c>
      <c r="F100" s="19">
        <v>8572.0</v>
      </c>
      <c r="G100" s="19">
        <v>9610.0</v>
      </c>
      <c r="H100" s="19">
        <v>18182.0</v>
      </c>
      <c r="I100" s="20"/>
      <c r="J100" s="21">
        <v>-14.1839</v>
      </c>
      <c r="K100" s="21">
        <v>-44.5344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2908200.0</v>
      </c>
      <c r="B101" s="23" t="s">
        <v>543</v>
      </c>
      <c r="C101" s="24">
        <v>17514.0</v>
      </c>
      <c r="D101" s="24">
        <v>9925.0</v>
      </c>
      <c r="E101" s="24">
        <v>10483.0</v>
      </c>
      <c r="F101" s="24">
        <v>13154.0</v>
      </c>
      <c r="G101" s="24">
        <v>7254.0</v>
      </c>
      <c r="H101" s="24">
        <v>20408.0</v>
      </c>
      <c r="I101" s="25"/>
      <c r="J101" s="26">
        <v>-12.5058</v>
      </c>
      <c r="K101" s="26">
        <v>-38.9986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2908309.0</v>
      </c>
      <c r="B102" s="18" t="s">
        <v>545</v>
      </c>
      <c r="C102" s="19">
        <v>18912.0</v>
      </c>
      <c r="D102" s="19">
        <v>8706.0</v>
      </c>
      <c r="E102" s="19">
        <v>9189.0</v>
      </c>
      <c r="F102" s="19">
        <v>7926.0</v>
      </c>
      <c r="G102" s="19">
        <v>9969.0</v>
      </c>
      <c r="H102" s="19">
        <v>17895.0</v>
      </c>
      <c r="I102" s="20"/>
      <c r="J102" s="21">
        <v>-12.7794</v>
      </c>
      <c r="K102" s="21">
        <v>-39.17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2908408.0</v>
      </c>
      <c r="B103" s="23" t="s">
        <v>548</v>
      </c>
      <c r="C103" s="24">
        <v>56317.0</v>
      </c>
      <c r="D103" s="24">
        <v>30704.0</v>
      </c>
      <c r="E103" s="24">
        <v>31338.0</v>
      </c>
      <c r="F103" s="24">
        <v>36279.0</v>
      </c>
      <c r="G103" s="24">
        <v>25763.0</v>
      </c>
      <c r="H103" s="24">
        <v>62042.0</v>
      </c>
      <c r="I103" s="25"/>
      <c r="J103" s="26">
        <v>-11.5639</v>
      </c>
      <c r="K103" s="26">
        <v>-39.2828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2908507.0</v>
      </c>
      <c r="B104" s="18" t="s">
        <v>549</v>
      </c>
      <c r="C104" s="19">
        <v>26194.0</v>
      </c>
      <c r="D104" s="19">
        <v>14564.0</v>
      </c>
      <c r="E104" s="19">
        <v>15559.0</v>
      </c>
      <c r="F104" s="19">
        <v>23542.0</v>
      </c>
      <c r="G104" s="19">
        <v>6581.0</v>
      </c>
      <c r="H104" s="19">
        <v>30123.0</v>
      </c>
      <c r="I104" s="20"/>
      <c r="J104" s="21">
        <v>-12.3167</v>
      </c>
      <c r="K104" s="21">
        <v>-38.7667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2908606.0</v>
      </c>
      <c r="B105" s="23" t="s">
        <v>552</v>
      </c>
      <c r="C105" s="24">
        <v>20426.0</v>
      </c>
      <c r="D105" s="24">
        <v>11831.0</v>
      </c>
      <c r="E105" s="24">
        <v>11763.0</v>
      </c>
      <c r="F105" s="24">
        <v>12110.0</v>
      </c>
      <c r="G105" s="24">
        <v>11484.0</v>
      </c>
      <c r="H105" s="24">
        <v>23594.0</v>
      </c>
      <c r="I105" s="25"/>
      <c r="J105" s="26">
        <v>-11.8136</v>
      </c>
      <c r="K105" s="26">
        <v>-37.6106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2908705.0</v>
      </c>
      <c r="B106" s="18" t="s">
        <v>553</v>
      </c>
      <c r="C106" s="19">
        <v>18047.0</v>
      </c>
      <c r="D106" s="19">
        <v>8265.0</v>
      </c>
      <c r="E106" s="19">
        <v>8623.0</v>
      </c>
      <c r="F106" s="19">
        <v>7453.0</v>
      </c>
      <c r="G106" s="19">
        <v>9435.0</v>
      </c>
      <c r="H106" s="19">
        <v>16888.0</v>
      </c>
      <c r="I106" s="20"/>
      <c r="J106" s="21">
        <v>-14.8953</v>
      </c>
      <c r="K106" s="21">
        <v>-41.9686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2908804.0</v>
      </c>
      <c r="B107" s="23" t="s">
        <v>556</v>
      </c>
      <c r="C107" s="24">
        <v>4264.0</v>
      </c>
      <c r="D107" s="24">
        <v>2383.0</v>
      </c>
      <c r="E107" s="24">
        <v>2280.0</v>
      </c>
      <c r="F107" s="24">
        <v>2297.0</v>
      </c>
      <c r="G107" s="24">
        <v>2366.0</v>
      </c>
      <c r="H107" s="24">
        <v>4663.0</v>
      </c>
      <c r="I107" s="25"/>
      <c r="J107" s="26">
        <v>-13.7628</v>
      </c>
      <c r="K107" s="26">
        <v>-41.0411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2908903.0</v>
      </c>
      <c r="B108" s="18" t="s">
        <v>557</v>
      </c>
      <c r="C108" s="19">
        <v>23818.0</v>
      </c>
      <c r="D108" s="19">
        <v>10858.0</v>
      </c>
      <c r="E108" s="19">
        <v>11573.0</v>
      </c>
      <c r="F108" s="19">
        <v>9405.0</v>
      </c>
      <c r="G108" s="19">
        <v>13026.0</v>
      </c>
      <c r="H108" s="19">
        <v>22431.0</v>
      </c>
      <c r="I108" s="20"/>
      <c r="J108" s="21">
        <v>-12.2333</v>
      </c>
      <c r="K108" s="21">
        <v>-38.75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2909000.0</v>
      </c>
      <c r="B109" s="67" t="s">
        <v>560</v>
      </c>
      <c r="C109" s="68">
        <v>8193.0</v>
      </c>
      <c r="D109" s="68">
        <v>4048.0</v>
      </c>
      <c r="E109" s="68">
        <v>4121.0</v>
      </c>
      <c r="F109" s="68">
        <v>2551.0</v>
      </c>
      <c r="G109" s="68">
        <v>5618.0</v>
      </c>
      <c r="H109" s="68">
        <v>8169.0</v>
      </c>
      <c r="I109" s="25"/>
      <c r="J109" s="26">
        <v>-15.0386</v>
      </c>
      <c r="K109" s="26">
        <v>-41.9347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2909109.0</v>
      </c>
      <c r="B110" s="18" t="s">
        <v>561</v>
      </c>
      <c r="C110" s="19">
        <v>15148.0</v>
      </c>
      <c r="D110" s="19">
        <v>7196.0</v>
      </c>
      <c r="E110" s="19">
        <v>7105.0</v>
      </c>
      <c r="F110" s="19">
        <v>6141.0</v>
      </c>
      <c r="G110" s="19">
        <v>8160.0</v>
      </c>
      <c r="H110" s="19">
        <v>14301.0</v>
      </c>
      <c r="I110" s="20"/>
      <c r="J110" s="21">
        <v>-13.8292</v>
      </c>
      <c r="K110" s="21">
        <v>-44.4544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2909208.0</v>
      </c>
      <c r="B111" s="23" t="s">
        <v>564</v>
      </c>
      <c r="C111" s="24">
        <v>19665.0</v>
      </c>
      <c r="D111" s="24">
        <v>8796.0</v>
      </c>
      <c r="E111" s="24">
        <v>8270.0</v>
      </c>
      <c r="F111" s="24">
        <v>7043.0</v>
      </c>
      <c r="G111" s="24">
        <v>10023.0</v>
      </c>
      <c r="H111" s="24">
        <v>17066.0</v>
      </c>
      <c r="I111" s="25"/>
      <c r="J111" s="26">
        <v>-10.2842</v>
      </c>
      <c r="K111" s="26">
        <v>-37.9264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2909307.0</v>
      </c>
      <c r="B112" s="18" t="s">
        <v>566</v>
      </c>
      <c r="C112" s="19">
        <v>30583.0</v>
      </c>
      <c r="D112" s="19">
        <v>15763.0</v>
      </c>
      <c r="E112" s="19">
        <v>15496.0</v>
      </c>
      <c r="F112" s="19">
        <v>12611.0</v>
      </c>
      <c r="G112" s="19">
        <v>18648.0</v>
      </c>
      <c r="H112" s="19">
        <v>31259.0</v>
      </c>
      <c r="I112" s="20"/>
      <c r="J112" s="21">
        <v>-13.3433</v>
      </c>
      <c r="K112" s="21">
        <v>-44.6367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2909406.0</v>
      </c>
      <c r="B113" s="23" t="s">
        <v>568</v>
      </c>
      <c r="C113" s="24">
        <v>13374.0</v>
      </c>
      <c r="D113" s="24">
        <v>7116.0</v>
      </c>
      <c r="E113" s="24">
        <v>6522.0</v>
      </c>
      <c r="F113" s="24">
        <v>6651.0</v>
      </c>
      <c r="G113" s="24">
        <v>6987.0</v>
      </c>
      <c r="H113" s="24">
        <v>13638.0</v>
      </c>
      <c r="I113" s="25"/>
      <c r="J113" s="26">
        <v>-12.0283</v>
      </c>
      <c r="K113" s="26">
        <v>-44.2578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2909505.0</v>
      </c>
      <c r="B114" s="18" t="s">
        <v>569</v>
      </c>
      <c r="C114" s="19">
        <v>5001.0</v>
      </c>
      <c r="D114" s="19">
        <v>2554.0</v>
      </c>
      <c r="E114" s="19">
        <v>2488.0</v>
      </c>
      <c r="F114" s="19">
        <v>3180.0</v>
      </c>
      <c r="G114" s="19">
        <v>1862.0</v>
      </c>
      <c r="H114" s="19">
        <v>5042.0</v>
      </c>
      <c r="I114" s="20"/>
      <c r="J114" s="21">
        <v>-13.3586</v>
      </c>
      <c r="K114" s="21">
        <v>-39.815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2909604.0</v>
      </c>
      <c r="B115" s="23" t="s">
        <v>571</v>
      </c>
      <c r="C115" s="24">
        <v>19037.0</v>
      </c>
      <c r="D115" s="24">
        <v>10235.0</v>
      </c>
      <c r="E115" s="24">
        <v>9821.0</v>
      </c>
      <c r="F115" s="24">
        <v>8625.0</v>
      </c>
      <c r="G115" s="24">
        <v>11431.0</v>
      </c>
      <c r="H115" s="24">
        <v>20056.0</v>
      </c>
      <c r="I115" s="25"/>
      <c r="J115" s="26">
        <v>-11.5106</v>
      </c>
      <c r="K115" s="26">
        <v>-38.15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2909703.0</v>
      </c>
      <c r="B116" s="18" t="s">
        <v>573</v>
      </c>
      <c r="C116" s="19">
        <v>12662.0</v>
      </c>
      <c r="D116" s="19">
        <v>6869.0</v>
      </c>
      <c r="E116" s="19">
        <v>6411.0</v>
      </c>
      <c r="F116" s="19">
        <v>3133.0</v>
      </c>
      <c r="G116" s="19">
        <v>10147.0</v>
      </c>
      <c r="H116" s="19">
        <v>13280.0</v>
      </c>
      <c r="I116" s="20"/>
      <c r="J116" s="21">
        <v>-12.2336</v>
      </c>
      <c r="K116" s="21">
        <v>-44.4208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2909802.0</v>
      </c>
      <c r="B117" s="23" t="s">
        <v>575</v>
      </c>
      <c r="C117" s="24">
        <v>53049.0</v>
      </c>
      <c r="D117" s="24">
        <v>27664.0</v>
      </c>
      <c r="E117" s="24">
        <v>30920.0</v>
      </c>
      <c r="F117" s="24">
        <v>49879.0</v>
      </c>
      <c r="G117" s="24">
        <v>8705.0</v>
      </c>
      <c r="H117" s="24">
        <v>58584.0</v>
      </c>
      <c r="I117" s="25"/>
      <c r="J117" s="26">
        <v>-12.67</v>
      </c>
      <c r="K117" s="26">
        <v>-39.1019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2909901.0</v>
      </c>
      <c r="B118" s="18" t="s">
        <v>577</v>
      </c>
      <c r="C118" s="19">
        <v>28841.0</v>
      </c>
      <c r="D118" s="19">
        <v>16453.0</v>
      </c>
      <c r="E118" s="19">
        <v>15712.0</v>
      </c>
      <c r="F118" s="19">
        <v>13720.0</v>
      </c>
      <c r="G118" s="19">
        <v>18445.0</v>
      </c>
      <c r="H118" s="19">
        <v>32165.0</v>
      </c>
      <c r="I118" s="20"/>
      <c r="J118" s="21">
        <v>-8.9903</v>
      </c>
      <c r="K118" s="21">
        <v>-39.9094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2910008.0</v>
      </c>
      <c r="B119" s="23" t="s">
        <v>579</v>
      </c>
      <c r="C119" s="24">
        <v>15222.0</v>
      </c>
      <c r="D119" s="24">
        <v>6729.0</v>
      </c>
      <c r="E119" s="24">
        <v>6112.0</v>
      </c>
      <c r="F119" s="24">
        <v>5090.0</v>
      </c>
      <c r="G119" s="24">
        <v>7751.0</v>
      </c>
      <c r="H119" s="24">
        <v>12841.0</v>
      </c>
      <c r="I119" s="25"/>
      <c r="J119" s="26">
        <v>-14.4364</v>
      </c>
      <c r="K119" s="26">
        <v>-39.9078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2910057.0</v>
      </c>
      <c r="B120" s="18" t="s">
        <v>581</v>
      </c>
      <c r="C120" s="19">
        <v>45333.0</v>
      </c>
      <c r="D120" s="19">
        <v>32802.0</v>
      </c>
      <c r="E120" s="19">
        <v>33571.0</v>
      </c>
      <c r="F120" s="19">
        <v>62417.0</v>
      </c>
      <c r="G120" s="19">
        <v>3956.0</v>
      </c>
      <c r="H120" s="19">
        <v>66373.0</v>
      </c>
      <c r="I120" s="20"/>
      <c r="J120" s="21">
        <v>-12.6125</v>
      </c>
      <c r="K120" s="21">
        <v>-38.2969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2910107.0</v>
      </c>
      <c r="B121" s="23" t="s">
        <v>583</v>
      </c>
      <c r="C121" s="24">
        <v>10427.0</v>
      </c>
      <c r="D121" s="24">
        <v>5867.0</v>
      </c>
      <c r="E121" s="24">
        <v>5488.0</v>
      </c>
      <c r="F121" s="24">
        <v>2241.0</v>
      </c>
      <c r="G121" s="24">
        <v>9114.0</v>
      </c>
      <c r="H121" s="24">
        <v>11355.0</v>
      </c>
      <c r="I121" s="25"/>
      <c r="J121" s="26">
        <v>-13.7603</v>
      </c>
      <c r="K121" s="26">
        <v>-41.7714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2910206.0</v>
      </c>
      <c r="B122" s="18" t="s">
        <v>585</v>
      </c>
      <c r="C122" s="19">
        <v>3748.0</v>
      </c>
      <c r="D122" s="19">
        <v>1896.0</v>
      </c>
      <c r="E122" s="19">
        <v>1977.0</v>
      </c>
      <c r="F122" s="19">
        <v>1760.0</v>
      </c>
      <c r="G122" s="19">
        <v>2113.0</v>
      </c>
      <c r="H122" s="19">
        <v>3873.0</v>
      </c>
      <c r="I122" s="20"/>
      <c r="J122" s="21">
        <v>-12.905</v>
      </c>
      <c r="K122" s="21">
        <v>-39.1925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2910305.0</v>
      </c>
      <c r="B123" s="23" t="s">
        <v>587</v>
      </c>
      <c r="C123" s="24">
        <v>7860.0</v>
      </c>
      <c r="D123" s="24">
        <v>3953.0</v>
      </c>
      <c r="E123" s="24">
        <v>3999.0</v>
      </c>
      <c r="F123" s="24">
        <v>3253.0</v>
      </c>
      <c r="G123" s="24">
        <v>4699.0</v>
      </c>
      <c r="H123" s="24">
        <v>7952.0</v>
      </c>
      <c r="I123" s="25"/>
      <c r="J123" s="26">
        <v>-12.9464</v>
      </c>
      <c r="K123" s="26">
        <v>-39.5217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2910404.0</v>
      </c>
      <c r="B124" s="18" t="s">
        <v>589</v>
      </c>
      <c r="C124" s="19">
        <v>32924.0</v>
      </c>
      <c r="D124" s="19">
        <v>12387.0</v>
      </c>
      <c r="E124" s="19">
        <v>11399.0</v>
      </c>
      <c r="F124" s="19">
        <v>5135.0</v>
      </c>
      <c r="G124" s="19">
        <v>18651.0</v>
      </c>
      <c r="H124" s="19">
        <v>23786.0</v>
      </c>
      <c r="I124" s="20"/>
      <c r="J124" s="21">
        <v>-15.5314</v>
      </c>
      <c r="K124" s="21">
        <v>-40.9094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2910503.0</v>
      </c>
      <c r="B125" s="23" t="s">
        <v>591</v>
      </c>
      <c r="C125" s="24">
        <v>37513.0</v>
      </c>
      <c r="D125" s="24">
        <v>19642.0</v>
      </c>
      <c r="E125" s="24">
        <v>20241.0</v>
      </c>
      <c r="F125" s="24">
        <v>23844.0</v>
      </c>
      <c r="G125" s="24">
        <v>16039.0</v>
      </c>
      <c r="H125" s="24">
        <v>39883.0</v>
      </c>
      <c r="I125" s="25"/>
      <c r="J125" s="26">
        <v>-11.9419</v>
      </c>
      <c r="K125" s="26">
        <v>-38.0844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2900504.0</v>
      </c>
      <c r="B126" s="18" t="s">
        <v>593</v>
      </c>
      <c r="C126" s="19">
        <v>12160.0</v>
      </c>
      <c r="D126" s="19">
        <v>5421.0</v>
      </c>
      <c r="E126" s="19">
        <v>5434.0</v>
      </c>
      <c r="F126" s="19">
        <v>2016.0</v>
      </c>
      <c r="G126" s="19">
        <v>8839.0</v>
      </c>
      <c r="H126" s="19">
        <v>10855.0</v>
      </c>
      <c r="I126" s="20"/>
      <c r="J126" s="21">
        <v>-13.4178</v>
      </c>
      <c r="K126" s="21">
        <v>-42.1403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2910602.0</v>
      </c>
      <c r="B127" s="23" t="s">
        <v>595</v>
      </c>
      <c r="C127" s="24">
        <v>27230.0</v>
      </c>
      <c r="D127" s="24">
        <v>16574.0</v>
      </c>
      <c r="E127" s="24">
        <v>16704.0</v>
      </c>
      <c r="F127" s="24">
        <v>20826.0</v>
      </c>
      <c r="G127" s="24">
        <v>12452.0</v>
      </c>
      <c r="H127" s="24">
        <v>33278.0</v>
      </c>
      <c r="I127" s="25"/>
      <c r="J127" s="26">
        <v>-11.7961</v>
      </c>
      <c r="K127" s="26">
        <v>-37.945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2910701.0</v>
      </c>
      <c r="B128" s="18" t="s">
        <v>597</v>
      </c>
      <c r="C128" s="19">
        <v>53885.0</v>
      </c>
      <c r="D128" s="19">
        <v>28329.0</v>
      </c>
      <c r="E128" s="19">
        <v>27983.0</v>
      </c>
      <c r="F128" s="19">
        <v>27420.0</v>
      </c>
      <c r="G128" s="19">
        <v>28892.0</v>
      </c>
      <c r="H128" s="19">
        <v>56312.0</v>
      </c>
      <c r="I128" s="20"/>
      <c r="J128" s="21">
        <v>-10.5075</v>
      </c>
      <c r="K128" s="21">
        <v>-39.0158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2910727.0</v>
      </c>
      <c r="B129" s="23" t="s">
        <v>599</v>
      </c>
      <c r="C129" s="24">
        <v>84120.0</v>
      </c>
      <c r="D129" s="24">
        <v>49423.0</v>
      </c>
      <c r="E129" s="24">
        <v>50823.0</v>
      </c>
      <c r="F129" s="24">
        <v>93442.0</v>
      </c>
      <c r="G129" s="24">
        <v>6804.0</v>
      </c>
      <c r="H129" s="24">
        <v>100246.0</v>
      </c>
      <c r="I129" s="25"/>
      <c r="J129" s="26">
        <v>-16.3775</v>
      </c>
      <c r="K129" s="26">
        <v>-39.5803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2910750.0</v>
      </c>
      <c r="B130" s="18" t="s">
        <v>601</v>
      </c>
      <c r="C130" s="19">
        <v>18298.0</v>
      </c>
      <c r="D130" s="19">
        <v>8950.0</v>
      </c>
      <c r="E130" s="19">
        <v>8702.0</v>
      </c>
      <c r="F130" s="19">
        <v>6911.0</v>
      </c>
      <c r="G130" s="19">
        <v>10741.0</v>
      </c>
      <c r="H130" s="19">
        <v>17652.0</v>
      </c>
      <c r="I130" s="20"/>
      <c r="J130" s="21">
        <v>-10.6</v>
      </c>
      <c r="K130" s="21">
        <v>-38.2167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2910776.0</v>
      </c>
      <c r="B131" s="23" t="s">
        <v>603</v>
      </c>
      <c r="C131" s="24">
        <v>6235.0</v>
      </c>
      <c r="D131" s="24">
        <v>3186.0</v>
      </c>
      <c r="E131" s="24">
        <v>2993.0</v>
      </c>
      <c r="F131" s="24">
        <v>3243.0</v>
      </c>
      <c r="G131" s="24">
        <v>2936.0</v>
      </c>
      <c r="H131" s="24">
        <v>6179.0</v>
      </c>
      <c r="I131" s="25"/>
      <c r="J131" s="26">
        <v>-14.2128</v>
      </c>
      <c r="K131" s="26">
        <v>-44.2811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2910800.0</v>
      </c>
      <c r="B132" s="18" t="s">
        <v>605</v>
      </c>
      <c r="C132" s="19">
        <v>480949.0</v>
      </c>
      <c r="D132" s="19">
        <v>264031.0</v>
      </c>
      <c r="E132" s="19">
        <v>292725.0</v>
      </c>
      <c r="F132" s="19">
        <v>510736.0</v>
      </c>
      <c r="G132" s="19">
        <v>46020.0</v>
      </c>
      <c r="H132" s="19">
        <v>556756.0</v>
      </c>
      <c r="I132" s="20"/>
      <c r="J132" s="21">
        <v>-12.2667</v>
      </c>
      <c r="K132" s="21">
        <v>-38.9667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2910859.0</v>
      </c>
      <c r="B133" s="23" t="s">
        <v>607</v>
      </c>
      <c r="C133" s="24">
        <v>17194.0</v>
      </c>
      <c r="D133" s="24">
        <v>8442.0</v>
      </c>
      <c r="E133" s="24">
        <v>8307.0</v>
      </c>
      <c r="F133" s="24">
        <v>9031.0</v>
      </c>
      <c r="G133" s="24">
        <v>7718.0</v>
      </c>
      <c r="H133" s="24">
        <v>16749.0</v>
      </c>
      <c r="I133" s="25"/>
      <c r="J133" s="26">
        <v>-7.3361</v>
      </c>
      <c r="K133" s="26">
        <v>-47.4903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2910909.0</v>
      </c>
      <c r="B134" s="18" t="s">
        <v>609</v>
      </c>
      <c r="C134" s="19">
        <v>5170.0</v>
      </c>
      <c r="D134" s="19">
        <v>2733.0</v>
      </c>
      <c r="E134" s="19">
        <v>2652.0</v>
      </c>
      <c r="F134" s="19">
        <v>4338.0</v>
      </c>
      <c r="G134" s="19">
        <v>1047.0</v>
      </c>
      <c r="H134" s="19">
        <v>5385.0</v>
      </c>
      <c r="I134" s="20"/>
      <c r="J134" s="21">
        <v>-14.9853</v>
      </c>
      <c r="K134" s="21">
        <v>-39.9236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2911006.0</v>
      </c>
      <c r="B135" s="23" t="s">
        <v>611</v>
      </c>
      <c r="C135" s="24">
        <v>11614.0</v>
      </c>
      <c r="D135" s="24">
        <v>5438.0</v>
      </c>
      <c r="E135" s="24">
        <v>5222.0</v>
      </c>
      <c r="F135" s="24">
        <v>7343.0</v>
      </c>
      <c r="G135" s="24">
        <v>3317.0</v>
      </c>
      <c r="H135" s="24">
        <v>10660.0</v>
      </c>
      <c r="I135" s="25"/>
      <c r="J135" s="26">
        <v>-14.86</v>
      </c>
      <c r="K135" s="26">
        <v>-39.6597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2911105.0</v>
      </c>
      <c r="B136" s="137" t="s">
        <v>613</v>
      </c>
      <c r="C136" s="138">
        <v>18288.0</v>
      </c>
      <c r="D136" s="138">
        <v>11669.0</v>
      </c>
      <c r="E136" s="138">
        <v>10865.0</v>
      </c>
      <c r="F136" s="138">
        <v>13647.0</v>
      </c>
      <c r="G136" s="138">
        <v>8887.0</v>
      </c>
      <c r="H136" s="138">
        <v>22534.0</v>
      </c>
      <c r="I136" s="20"/>
      <c r="J136" s="21">
        <v>-11.0483</v>
      </c>
      <c r="K136" s="21">
        <v>-45.1931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2911204.0</v>
      </c>
      <c r="B137" s="23" t="s">
        <v>615</v>
      </c>
      <c r="C137" s="24">
        <v>27160.0</v>
      </c>
      <c r="D137" s="24">
        <v>15100.0</v>
      </c>
      <c r="E137" s="24">
        <v>15229.0</v>
      </c>
      <c r="F137" s="24">
        <v>24840.0</v>
      </c>
      <c r="G137" s="24">
        <v>5489.0</v>
      </c>
      <c r="H137" s="24">
        <v>30329.0</v>
      </c>
      <c r="I137" s="25"/>
      <c r="J137" s="26">
        <v>-13.7439</v>
      </c>
      <c r="K137" s="26">
        <v>-39.4867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2911253.0</v>
      </c>
      <c r="B138" s="18" t="s">
        <v>617</v>
      </c>
      <c r="C138" s="19">
        <v>4792.0</v>
      </c>
      <c r="D138" s="19">
        <v>2356.0</v>
      </c>
      <c r="E138" s="19">
        <v>2205.0</v>
      </c>
      <c r="F138" s="19">
        <v>2538.0</v>
      </c>
      <c r="G138" s="19">
        <v>2023.0</v>
      </c>
      <c r="H138" s="19">
        <v>4561.0</v>
      </c>
      <c r="I138" s="20"/>
      <c r="J138" s="21">
        <v>-11.4706</v>
      </c>
      <c r="K138" s="21">
        <v>-39.7839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2911303.0</v>
      </c>
      <c r="B139" s="23" t="s">
        <v>619</v>
      </c>
      <c r="C139" s="24">
        <v>10173.0</v>
      </c>
      <c r="D139" s="24">
        <v>5499.0</v>
      </c>
      <c r="E139" s="24">
        <v>5221.0</v>
      </c>
      <c r="F139" s="24">
        <v>5404.0</v>
      </c>
      <c r="G139" s="24">
        <v>5316.0</v>
      </c>
      <c r="H139" s="24">
        <v>10720.0</v>
      </c>
      <c r="I139" s="25"/>
      <c r="J139" s="26">
        <v>-11.4289</v>
      </c>
      <c r="K139" s="26">
        <v>-42.5028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2911402.0</v>
      </c>
      <c r="B140" s="18" t="s">
        <v>621</v>
      </c>
      <c r="C140" s="19">
        <v>14559.0</v>
      </c>
      <c r="D140" s="19">
        <v>7531.0</v>
      </c>
      <c r="E140" s="19">
        <v>7542.0</v>
      </c>
      <c r="F140" s="19">
        <v>2827.0</v>
      </c>
      <c r="G140" s="19">
        <v>12246.0</v>
      </c>
      <c r="H140" s="19">
        <v>15073.0</v>
      </c>
      <c r="I140" s="20"/>
      <c r="J140" s="21">
        <v>-9.3381</v>
      </c>
      <c r="K140" s="21">
        <v>-38.2547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2911501.0</v>
      </c>
      <c r="B141" s="23" t="s">
        <v>623</v>
      </c>
      <c r="C141" s="24">
        <v>10522.0</v>
      </c>
      <c r="D141" s="24">
        <v>4227.0</v>
      </c>
      <c r="E141" s="24">
        <v>4117.0</v>
      </c>
      <c r="F141" s="24">
        <v>5359.0</v>
      </c>
      <c r="G141" s="24">
        <v>2985.0</v>
      </c>
      <c r="H141" s="24">
        <v>8344.0</v>
      </c>
      <c r="I141" s="25"/>
      <c r="J141" s="26">
        <v>-14.3222</v>
      </c>
      <c r="K141" s="26">
        <v>-39.4647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2911600.0</v>
      </c>
      <c r="B142" s="18" t="s">
        <v>625</v>
      </c>
      <c r="C142" s="19">
        <v>17165.0</v>
      </c>
      <c r="D142" s="19">
        <v>9504.0</v>
      </c>
      <c r="E142" s="19">
        <v>10322.0</v>
      </c>
      <c r="F142" s="19">
        <v>7417.0</v>
      </c>
      <c r="G142" s="19">
        <v>12409.0</v>
      </c>
      <c r="H142" s="19">
        <v>19826.0</v>
      </c>
      <c r="I142" s="20"/>
      <c r="J142" s="21">
        <v>-12.6019</v>
      </c>
      <c r="K142" s="21">
        <v>-39.0433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2911659.0</v>
      </c>
      <c r="B143" s="23" t="s">
        <v>627</v>
      </c>
      <c r="C143" s="24">
        <v>12836.0</v>
      </c>
      <c r="D143" s="24">
        <v>5233.0</v>
      </c>
      <c r="E143" s="24">
        <v>5150.0</v>
      </c>
      <c r="F143" s="24">
        <v>2079.0</v>
      </c>
      <c r="G143" s="24">
        <v>8304.0</v>
      </c>
      <c r="H143" s="24">
        <v>10383.0</v>
      </c>
      <c r="I143" s="25"/>
      <c r="J143" s="26">
        <v>-14.5472</v>
      </c>
      <c r="K143" s="26">
        <v>-41.9403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2911709.0</v>
      </c>
      <c r="B144" s="18" t="s">
        <v>629</v>
      </c>
      <c r="C144" s="19">
        <v>71728.0</v>
      </c>
      <c r="D144" s="19">
        <v>38462.0</v>
      </c>
      <c r="E144" s="19">
        <v>40339.0</v>
      </c>
      <c r="F144" s="19">
        <v>62534.0</v>
      </c>
      <c r="G144" s="19">
        <v>16267.0</v>
      </c>
      <c r="H144" s="19">
        <v>78801.0</v>
      </c>
      <c r="I144" s="20"/>
      <c r="J144" s="21">
        <v>-14.2233</v>
      </c>
      <c r="K144" s="21">
        <v>-42.7814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2911808.0</v>
      </c>
      <c r="B145" s="23" t="s">
        <v>631</v>
      </c>
      <c r="C145" s="24">
        <v>24319.0</v>
      </c>
      <c r="D145" s="24">
        <v>11633.0</v>
      </c>
      <c r="E145" s="24">
        <v>10562.0</v>
      </c>
      <c r="F145" s="24">
        <v>10453.0</v>
      </c>
      <c r="G145" s="24">
        <v>11742.0</v>
      </c>
      <c r="H145" s="24">
        <v>22195.0</v>
      </c>
      <c r="I145" s="25"/>
      <c r="J145" s="26">
        <v>-16.5839</v>
      </c>
      <c r="K145" s="26">
        <v>-39.7828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2911857.0</v>
      </c>
      <c r="B146" s="18" t="s">
        <v>633</v>
      </c>
      <c r="C146" s="19">
        <v>13108.0</v>
      </c>
      <c r="D146" s="19">
        <v>6285.0</v>
      </c>
      <c r="E146" s="19">
        <v>6159.0</v>
      </c>
      <c r="F146" s="19">
        <v>5429.0</v>
      </c>
      <c r="G146" s="19">
        <v>7015.0</v>
      </c>
      <c r="H146" s="19">
        <v>12444.0</v>
      </c>
      <c r="I146" s="20"/>
      <c r="J146" s="21">
        <v>-10.6833</v>
      </c>
      <c r="K146" s="21">
        <v>-38.2861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2911907.0</v>
      </c>
      <c r="B147" s="23" t="s">
        <v>634</v>
      </c>
      <c r="C147" s="24">
        <v>28501.0</v>
      </c>
      <c r="D147" s="24">
        <v>12628.0</v>
      </c>
      <c r="E147" s="24">
        <v>13107.0</v>
      </c>
      <c r="F147" s="24">
        <v>20166.0</v>
      </c>
      <c r="G147" s="24">
        <v>5569.0</v>
      </c>
      <c r="H147" s="24">
        <v>25735.0</v>
      </c>
      <c r="I147" s="25"/>
      <c r="J147" s="26">
        <v>-12.7672</v>
      </c>
      <c r="K147" s="26">
        <v>-40.2117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2912004.0</v>
      </c>
      <c r="B148" s="18" t="s">
        <v>636</v>
      </c>
      <c r="C148" s="19">
        <v>12828.0</v>
      </c>
      <c r="D148" s="19">
        <v>5109.0</v>
      </c>
      <c r="E148" s="19">
        <v>4968.0</v>
      </c>
      <c r="F148" s="19">
        <v>4698.0</v>
      </c>
      <c r="G148" s="19">
        <v>5379.0</v>
      </c>
      <c r="H148" s="19">
        <v>10077.0</v>
      </c>
      <c r="I148" s="20"/>
      <c r="J148" s="21">
        <v>-14.2594</v>
      </c>
      <c r="K148" s="21">
        <v>-42.2569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2912103.0</v>
      </c>
      <c r="B149" s="23" t="s">
        <v>638</v>
      </c>
      <c r="C149" s="24">
        <v>28861.0</v>
      </c>
      <c r="D149" s="24">
        <v>11865.0</v>
      </c>
      <c r="E149" s="24">
        <v>12376.0</v>
      </c>
      <c r="F149" s="24">
        <v>17853.0</v>
      </c>
      <c r="G149" s="24">
        <v>6388.0</v>
      </c>
      <c r="H149" s="24">
        <v>24241.0</v>
      </c>
      <c r="I149" s="25"/>
      <c r="J149" s="26">
        <v>-14.865</v>
      </c>
      <c r="K149" s="26">
        <v>-39.5875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2912202.0</v>
      </c>
      <c r="B150" s="18" t="s">
        <v>639</v>
      </c>
      <c r="C150" s="19">
        <v>14453.0</v>
      </c>
      <c r="D150" s="19">
        <v>8763.0</v>
      </c>
      <c r="E150" s="19">
        <v>8538.0</v>
      </c>
      <c r="F150" s="19">
        <v>10980.0</v>
      </c>
      <c r="G150" s="19">
        <v>6321.0</v>
      </c>
      <c r="H150" s="19">
        <v>17301.0</v>
      </c>
      <c r="I150" s="20"/>
      <c r="J150" s="21">
        <v>-13.4106</v>
      </c>
      <c r="K150" s="21">
        <v>-41.2847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2912301.0</v>
      </c>
      <c r="B151" s="23" t="s">
        <v>641</v>
      </c>
      <c r="C151" s="24">
        <v>15129.0</v>
      </c>
      <c r="D151" s="24">
        <v>8064.0</v>
      </c>
      <c r="E151" s="24">
        <v>7722.0</v>
      </c>
      <c r="F151" s="24">
        <v>11965.0</v>
      </c>
      <c r="G151" s="24">
        <v>3821.0</v>
      </c>
      <c r="H151" s="24">
        <v>15786.0</v>
      </c>
      <c r="I151" s="25"/>
      <c r="J151" s="26">
        <v>-14.8417</v>
      </c>
      <c r="K151" s="26">
        <v>-39.9867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2912400.0</v>
      </c>
      <c r="B152" s="18" t="s">
        <v>643</v>
      </c>
      <c r="C152" s="19">
        <v>15362.0</v>
      </c>
      <c r="D152" s="19">
        <v>8776.0</v>
      </c>
      <c r="E152" s="19">
        <v>8245.0</v>
      </c>
      <c r="F152" s="19">
        <v>10055.0</v>
      </c>
      <c r="G152" s="19">
        <v>6966.0</v>
      </c>
      <c r="H152" s="19">
        <v>17021.0</v>
      </c>
      <c r="I152" s="20"/>
      <c r="J152" s="21">
        <v>-11.6408</v>
      </c>
      <c r="K152" s="21">
        <v>-42.0111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2912509.0</v>
      </c>
      <c r="B153" s="23" t="s">
        <v>646</v>
      </c>
      <c r="C153" s="24">
        <v>13419.0</v>
      </c>
      <c r="D153" s="24">
        <v>7048.0</v>
      </c>
      <c r="E153" s="24">
        <v>7123.0</v>
      </c>
      <c r="F153" s="24">
        <v>5155.0</v>
      </c>
      <c r="G153" s="24">
        <v>9016.0</v>
      </c>
      <c r="H153" s="24">
        <v>14171.0</v>
      </c>
      <c r="I153" s="25"/>
      <c r="J153" s="26">
        <v>-12.8822</v>
      </c>
      <c r="K153" s="26">
        <v>-42.4858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2912608.0</v>
      </c>
      <c r="B154" s="18" t="s">
        <v>648</v>
      </c>
      <c r="C154" s="19">
        <v>4495.0</v>
      </c>
      <c r="D154" s="19">
        <v>2530.0</v>
      </c>
      <c r="E154" s="19">
        <v>2335.0</v>
      </c>
      <c r="F154" s="19">
        <v>2461.0</v>
      </c>
      <c r="G154" s="19">
        <v>2404.0</v>
      </c>
      <c r="H154" s="19">
        <v>4865.0</v>
      </c>
      <c r="I154" s="20"/>
      <c r="J154" s="21">
        <v>-12.6511</v>
      </c>
      <c r="K154" s="21">
        <v>-40.9336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2912707.0</v>
      </c>
      <c r="B155" s="23" t="s">
        <v>650</v>
      </c>
      <c r="C155" s="24">
        <v>22177.0</v>
      </c>
      <c r="D155" s="24">
        <v>11535.0</v>
      </c>
      <c r="E155" s="24">
        <v>11075.0</v>
      </c>
      <c r="F155" s="24">
        <v>6163.0</v>
      </c>
      <c r="G155" s="24">
        <v>16447.0</v>
      </c>
      <c r="H155" s="24">
        <v>22610.0</v>
      </c>
      <c r="I155" s="25"/>
      <c r="J155" s="26">
        <v>-14.1642</v>
      </c>
      <c r="K155" s="26">
        <v>-39.3736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2912806.0</v>
      </c>
      <c r="B156" s="18" t="s">
        <v>652</v>
      </c>
      <c r="C156" s="19">
        <v>7096.0</v>
      </c>
      <c r="D156" s="19">
        <v>4105.0</v>
      </c>
      <c r="E156" s="19">
        <v>3855.0</v>
      </c>
      <c r="F156" s="19">
        <v>4534.0</v>
      </c>
      <c r="G156" s="19">
        <v>3426.0</v>
      </c>
      <c r="H156" s="19">
        <v>7960.0</v>
      </c>
      <c r="I156" s="20"/>
      <c r="J156" s="21">
        <v>-17.6878</v>
      </c>
      <c r="K156" s="21">
        <v>-40.1092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2912905.0</v>
      </c>
      <c r="B157" s="23" t="s">
        <v>655</v>
      </c>
      <c r="C157" s="24">
        <v>24741.0</v>
      </c>
      <c r="D157" s="24">
        <v>9445.0</v>
      </c>
      <c r="E157" s="24">
        <v>9501.0</v>
      </c>
      <c r="F157" s="24">
        <v>15751.0</v>
      </c>
      <c r="G157" s="24">
        <v>3195.0</v>
      </c>
      <c r="H157" s="24">
        <v>18946.0</v>
      </c>
      <c r="I157" s="25"/>
      <c r="J157" s="26">
        <v>-14.0669</v>
      </c>
      <c r="K157" s="26">
        <v>-39.6406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2913002.0</v>
      </c>
      <c r="B158" s="18" t="s">
        <v>657</v>
      </c>
      <c r="C158" s="19">
        <v>14443.0</v>
      </c>
      <c r="D158" s="19">
        <v>7701.0</v>
      </c>
      <c r="E158" s="19">
        <v>7818.0</v>
      </c>
      <c r="F158" s="19">
        <v>3437.0</v>
      </c>
      <c r="G158" s="19">
        <v>12082.0</v>
      </c>
      <c r="H158" s="19">
        <v>15519.0</v>
      </c>
      <c r="I158" s="20"/>
      <c r="J158" s="21">
        <v>-12.6522</v>
      </c>
      <c r="K158" s="21">
        <v>-42.2178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2913101.0</v>
      </c>
      <c r="B159" s="23" t="s">
        <v>658</v>
      </c>
      <c r="C159" s="24">
        <v>17905.0</v>
      </c>
      <c r="D159" s="24">
        <v>9050.0</v>
      </c>
      <c r="E159" s="24">
        <v>8782.0</v>
      </c>
      <c r="F159" s="24">
        <v>8341.0</v>
      </c>
      <c r="G159" s="24">
        <v>9491.0</v>
      </c>
      <c r="H159" s="24">
        <v>17832.0</v>
      </c>
      <c r="I159" s="25"/>
      <c r="J159" s="26">
        <v>-11.5472</v>
      </c>
      <c r="K159" s="26">
        <v>-41.9775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2913200.0</v>
      </c>
      <c r="B160" s="18" t="s">
        <v>660</v>
      </c>
      <c r="C160" s="19">
        <v>24149.0</v>
      </c>
      <c r="D160" s="19">
        <v>12803.0</v>
      </c>
      <c r="E160" s="19">
        <v>12619.0</v>
      </c>
      <c r="F160" s="19">
        <v>19499.0</v>
      </c>
      <c r="G160" s="19">
        <v>5923.0</v>
      </c>
      <c r="H160" s="19">
        <v>25422.0</v>
      </c>
      <c r="I160" s="20"/>
      <c r="J160" s="21">
        <v>-12.1853</v>
      </c>
      <c r="K160" s="21">
        <v>-43.2206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2913309.0</v>
      </c>
      <c r="B161" s="23" t="s">
        <v>664</v>
      </c>
      <c r="C161" s="24">
        <v>5593.0</v>
      </c>
      <c r="D161" s="24">
        <v>2588.0</v>
      </c>
      <c r="E161" s="24">
        <v>2667.0</v>
      </c>
      <c r="F161" s="24">
        <v>3365.0</v>
      </c>
      <c r="G161" s="24">
        <v>1890.0</v>
      </c>
      <c r="H161" s="24">
        <v>5255.0</v>
      </c>
      <c r="I161" s="25"/>
      <c r="J161" s="26">
        <v>-11.7486</v>
      </c>
      <c r="K161" s="26">
        <v>-39.1922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2913408.0</v>
      </c>
      <c r="B162" s="18" t="s">
        <v>666</v>
      </c>
      <c r="C162" s="19">
        <v>14557.0</v>
      </c>
      <c r="D162" s="19">
        <v>7640.0</v>
      </c>
      <c r="E162" s="19">
        <v>7554.0</v>
      </c>
      <c r="F162" s="19">
        <v>7860.0</v>
      </c>
      <c r="G162" s="19">
        <v>7334.0</v>
      </c>
      <c r="H162" s="19">
        <v>15194.0</v>
      </c>
      <c r="I162" s="20"/>
      <c r="J162" s="21">
        <v>-13.7733</v>
      </c>
      <c r="K162" s="21">
        <v>-42.7142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2913457.0</v>
      </c>
      <c r="B163" s="67" t="s">
        <v>668</v>
      </c>
      <c r="C163" s="68">
        <v>14960.0</v>
      </c>
      <c r="D163" s="68">
        <v>7049.0</v>
      </c>
      <c r="E163" s="68">
        <v>6298.0</v>
      </c>
      <c r="F163" s="68">
        <v>4277.0</v>
      </c>
      <c r="G163" s="68">
        <v>9070.0</v>
      </c>
      <c r="H163" s="68">
        <v>13347.0</v>
      </c>
      <c r="I163" s="25"/>
      <c r="J163" s="26">
        <v>-13.8264</v>
      </c>
      <c r="K163" s="26">
        <v>-39.1422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2913507.0</v>
      </c>
      <c r="B164" s="18" t="s">
        <v>670</v>
      </c>
      <c r="C164" s="19">
        <v>25134.0</v>
      </c>
      <c r="D164" s="19">
        <v>13122.0</v>
      </c>
      <c r="E164" s="19">
        <v>12602.0</v>
      </c>
      <c r="F164" s="19">
        <v>14608.0</v>
      </c>
      <c r="G164" s="19">
        <v>11116.0</v>
      </c>
      <c r="H164" s="19">
        <v>25724.0</v>
      </c>
      <c r="I164" s="20"/>
      <c r="J164" s="21">
        <v>-14.7564</v>
      </c>
      <c r="K164" s="21">
        <v>-40.0892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2913606.0</v>
      </c>
      <c r="B165" s="23" t="s">
        <v>672</v>
      </c>
      <c r="C165" s="24">
        <v>222127.0</v>
      </c>
      <c r="D165" s="24">
        <v>89363.0</v>
      </c>
      <c r="E165" s="24">
        <v>94868.0</v>
      </c>
      <c r="F165" s="24">
        <v>155300.0</v>
      </c>
      <c r="G165" s="24">
        <v>28931.0</v>
      </c>
      <c r="H165" s="24">
        <v>184231.0</v>
      </c>
      <c r="I165" s="25"/>
      <c r="J165" s="26">
        <v>-14.7889</v>
      </c>
      <c r="K165" s="26">
        <v>-39.0494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2913705.0</v>
      </c>
      <c r="B166" s="18" t="s">
        <v>674</v>
      </c>
      <c r="C166" s="19">
        <v>29589.0</v>
      </c>
      <c r="D166" s="19">
        <v>18021.0</v>
      </c>
      <c r="E166" s="19">
        <v>18269.0</v>
      </c>
      <c r="F166" s="19">
        <v>15647.0</v>
      </c>
      <c r="G166" s="19">
        <v>20643.0</v>
      </c>
      <c r="H166" s="19">
        <v>36290.0</v>
      </c>
      <c r="I166" s="20"/>
      <c r="J166" s="21">
        <v>-11.7844</v>
      </c>
      <c r="K166" s="21">
        <v>-38.3531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2913804.0</v>
      </c>
      <c r="B167" s="23" t="s">
        <v>676</v>
      </c>
      <c r="C167" s="24">
        <v>18383.0</v>
      </c>
      <c r="D167" s="24">
        <v>7587.0</v>
      </c>
      <c r="E167" s="24">
        <v>7747.0</v>
      </c>
      <c r="F167" s="24">
        <v>2637.0</v>
      </c>
      <c r="G167" s="24">
        <v>12697.0</v>
      </c>
      <c r="H167" s="24">
        <v>15334.0</v>
      </c>
      <c r="I167" s="25"/>
      <c r="J167" s="26">
        <v>-12.3</v>
      </c>
      <c r="K167" s="26">
        <v>-39.3075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2913903.0</v>
      </c>
      <c r="B168" s="18" t="s">
        <v>678</v>
      </c>
      <c r="C168" s="19">
        <v>43621.0</v>
      </c>
      <c r="D168" s="19">
        <v>21842.0</v>
      </c>
      <c r="E168" s="19">
        <v>22588.0</v>
      </c>
      <c r="F168" s="19">
        <v>40424.0</v>
      </c>
      <c r="G168" s="19">
        <v>4006.0</v>
      </c>
      <c r="H168" s="19">
        <v>44430.0</v>
      </c>
      <c r="I168" s="20"/>
      <c r="J168" s="21">
        <v>-14.1372</v>
      </c>
      <c r="K168" s="21">
        <v>-39.7339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2914000.0</v>
      </c>
      <c r="B169" s="23" t="s">
        <v>680</v>
      </c>
      <c r="C169" s="24">
        <v>61746.0</v>
      </c>
      <c r="D169" s="24">
        <v>29089.0</v>
      </c>
      <c r="E169" s="24">
        <v>30263.0</v>
      </c>
      <c r="F169" s="24">
        <v>29027.0</v>
      </c>
      <c r="G169" s="24">
        <v>30325.0</v>
      </c>
      <c r="H169" s="24">
        <v>59352.0</v>
      </c>
      <c r="I169" s="25"/>
      <c r="J169" s="26">
        <v>-12.1583</v>
      </c>
      <c r="K169" s="26">
        <v>-39.7372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2914109.0</v>
      </c>
      <c r="B170" s="18" t="s">
        <v>682</v>
      </c>
      <c r="C170" s="19">
        <v>8541.0</v>
      </c>
      <c r="D170" s="19">
        <v>4743.0</v>
      </c>
      <c r="E170" s="19">
        <v>4547.0</v>
      </c>
      <c r="F170" s="19">
        <v>5984.0</v>
      </c>
      <c r="G170" s="19">
        <v>3306.0</v>
      </c>
      <c r="H170" s="19">
        <v>9290.0</v>
      </c>
      <c r="I170" s="20"/>
      <c r="J170" s="21">
        <v>-11.8203</v>
      </c>
      <c r="K170" s="21">
        <v>-42.6142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2914208.0</v>
      </c>
      <c r="B171" s="23" t="s">
        <v>684</v>
      </c>
      <c r="C171" s="24">
        <v>6362.0</v>
      </c>
      <c r="D171" s="24">
        <v>3506.0</v>
      </c>
      <c r="E171" s="24">
        <v>3496.0</v>
      </c>
      <c r="F171" s="24">
        <v>3273.0</v>
      </c>
      <c r="G171" s="24">
        <v>3729.0</v>
      </c>
      <c r="H171" s="24">
        <v>7002.0</v>
      </c>
      <c r="I171" s="25"/>
      <c r="J171" s="26">
        <v>-13.2514</v>
      </c>
      <c r="K171" s="26">
        <v>-40.0844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2914307.0</v>
      </c>
      <c r="B172" s="18" t="s">
        <v>686</v>
      </c>
      <c r="C172" s="19">
        <v>17553.0</v>
      </c>
      <c r="D172" s="19">
        <v>6165.0</v>
      </c>
      <c r="E172" s="19">
        <v>5823.0</v>
      </c>
      <c r="F172" s="19">
        <v>5402.0</v>
      </c>
      <c r="G172" s="19">
        <v>6586.0</v>
      </c>
      <c r="H172" s="19">
        <v>11988.0</v>
      </c>
      <c r="I172" s="20"/>
      <c r="J172" s="21">
        <v>-13.2856</v>
      </c>
      <c r="K172" s="21">
        <v>-40.9511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2914406.0</v>
      </c>
      <c r="B173" s="23" t="s">
        <v>688</v>
      </c>
      <c r="C173" s="24">
        <v>18334.0</v>
      </c>
      <c r="D173" s="24">
        <v>11249.0</v>
      </c>
      <c r="E173" s="24">
        <v>11358.0</v>
      </c>
      <c r="F173" s="24">
        <v>6758.0</v>
      </c>
      <c r="G173" s="24">
        <v>15849.0</v>
      </c>
      <c r="H173" s="24">
        <v>22607.0</v>
      </c>
      <c r="I173" s="25"/>
      <c r="J173" s="26">
        <v>-12.2486</v>
      </c>
      <c r="K173" s="26">
        <v>-41.6194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2914505.0</v>
      </c>
      <c r="B174" s="18" t="s">
        <v>690</v>
      </c>
      <c r="C174" s="19">
        <v>25163.0</v>
      </c>
      <c r="D174" s="19">
        <v>13315.0</v>
      </c>
      <c r="E174" s="19">
        <v>14177.0</v>
      </c>
      <c r="F174" s="19">
        <v>11252.0</v>
      </c>
      <c r="G174" s="19">
        <v>16240.0</v>
      </c>
      <c r="H174" s="19">
        <v>27492.0</v>
      </c>
      <c r="I174" s="20"/>
      <c r="J174" s="21">
        <v>-12.05</v>
      </c>
      <c r="K174" s="21">
        <v>-38.7667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2914604.0</v>
      </c>
      <c r="B175" s="23" t="s">
        <v>693</v>
      </c>
      <c r="C175" s="24">
        <v>57436.0</v>
      </c>
      <c r="D175" s="24">
        <v>32142.0</v>
      </c>
      <c r="E175" s="24">
        <v>34262.0</v>
      </c>
      <c r="F175" s="24">
        <v>61248.0</v>
      </c>
      <c r="G175" s="24">
        <v>5156.0</v>
      </c>
      <c r="H175" s="24">
        <v>66404.0</v>
      </c>
      <c r="I175" s="25"/>
      <c r="J175" s="26">
        <v>-11.3042</v>
      </c>
      <c r="K175" s="26">
        <v>-41.8558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2914653.0</v>
      </c>
      <c r="B176" s="18" t="s">
        <v>695</v>
      </c>
      <c r="C176" s="19">
        <v>25746.0</v>
      </c>
      <c r="D176" s="19">
        <v>14481.0</v>
      </c>
      <c r="E176" s="19">
        <v>13918.0</v>
      </c>
      <c r="F176" s="19">
        <v>21387.0</v>
      </c>
      <c r="G176" s="19">
        <v>7012.0</v>
      </c>
      <c r="H176" s="19">
        <v>28399.0</v>
      </c>
      <c r="I176" s="20"/>
      <c r="J176" s="21">
        <v>-16.575</v>
      </c>
      <c r="K176" s="21">
        <v>-39.5533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2914703.0</v>
      </c>
      <c r="B177" s="23" t="s">
        <v>697</v>
      </c>
      <c r="C177" s="24">
        <v>58943.0</v>
      </c>
      <c r="D177" s="24">
        <v>29925.0</v>
      </c>
      <c r="E177" s="24">
        <v>31698.0</v>
      </c>
      <c r="F177" s="24">
        <v>48470.0</v>
      </c>
      <c r="G177" s="24">
        <v>13153.0</v>
      </c>
      <c r="H177" s="24">
        <v>61623.0</v>
      </c>
      <c r="I177" s="25"/>
      <c r="J177" s="26">
        <v>-12.5275</v>
      </c>
      <c r="K177" s="26">
        <v>-40.3069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2914802.0</v>
      </c>
      <c r="B178" s="18" t="s">
        <v>699</v>
      </c>
      <c r="C178" s="19">
        <v>196675.0</v>
      </c>
      <c r="D178" s="19">
        <v>96936.0</v>
      </c>
      <c r="E178" s="19">
        <v>107774.0</v>
      </c>
      <c r="F178" s="19">
        <v>199668.0</v>
      </c>
      <c r="G178" s="19">
        <v>5042.0</v>
      </c>
      <c r="H178" s="19">
        <v>204710.0</v>
      </c>
      <c r="I178" s="20"/>
      <c r="J178" s="21">
        <v>-14.7856</v>
      </c>
      <c r="K178" s="21">
        <v>-39.2803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2914901.0</v>
      </c>
      <c r="B179" s="23" t="s">
        <v>701</v>
      </c>
      <c r="C179" s="24">
        <v>18120.0</v>
      </c>
      <c r="D179" s="24">
        <v>12705.0</v>
      </c>
      <c r="E179" s="24">
        <v>11635.0</v>
      </c>
      <c r="F179" s="24">
        <v>13670.0</v>
      </c>
      <c r="G179" s="24">
        <v>10670.0</v>
      </c>
      <c r="H179" s="24">
        <v>24340.0</v>
      </c>
      <c r="I179" s="25"/>
      <c r="J179" s="26">
        <v>-14.2775</v>
      </c>
      <c r="K179" s="26">
        <v>-38.9967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2915007.0</v>
      </c>
      <c r="B180" s="18" t="s">
        <v>703</v>
      </c>
      <c r="C180" s="19">
        <v>14006.0</v>
      </c>
      <c r="D180" s="19">
        <v>7518.0</v>
      </c>
      <c r="E180" s="19">
        <v>7414.0</v>
      </c>
      <c r="F180" s="19">
        <v>6213.0</v>
      </c>
      <c r="G180" s="19">
        <v>8719.0</v>
      </c>
      <c r="H180" s="19">
        <v>14932.0</v>
      </c>
      <c r="I180" s="20"/>
      <c r="J180" s="21">
        <v>-12.9864</v>
      </c>
      <c r="K180" s="21">
        <v>-40.9725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2915106.0</v>
      </c>
      <c r="B181" s="23" t="s">
        <v>705</v>
      </c>
      <c r="C181" s="24">
        <v>14629.0</v>
      </c>
      <c r="D181" s="24">
        <v>6589.0</v>
      </c>
      <c r="E181" s="24">
        <v>6464.0</v>
      </c>
      <c r="F181" s="24">
        <v>10210.0</v>
      </c>
      <c r="G181" s="24">
        <v>2843.0</v>
      </c>
      <c r="H181" s="24">
        <v>13053.0</v>
      </c>
      <c r="I181" s="25"/>
      <c r="J181" s="26">
        <v>-14.1628</v>
      </c>
      <c r="K181" s="26">
        <v>-40.0061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2915205.0</v>
      </c>
      <c r="B182" s="18" t="s">
        <v>707</v>
      </c>
      <c r="C182" s="19">
        <v>17191.0</v>
      </c>
      <c r="D182" s="19">
        <v>7812.0</v>
      </c>
      <c r="E182" s="19">
        <v>7398.0</v>
      </c>
      <c r="F182" s="19">
        <v>9583.0</v>
      </c>
      <c r="G182" s="19">
        <v>5627.0</v>
      </c>
      <c r="H182" s="19">
        <v>15210.0</v>
      </c>
      <c r="I182" s="20"/>
      <c r="J182" s="21">
        <v>-14.2836</v>
      </c>
      <c r="K182" s="21">
        <v>-39.8428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2915304.0</v>
      </c>
      <c r="B183" s="23" t="s">
        <v>709</v>
      </c>
      <c r="C183" s="24">
        <v>7728.0</v>
      </c>
      <c r="D183" s="24">
        <v>3560.0</v>
      </c>
      <c r="E183" s="24">
        <v>3550.0</v>
      </c>
      <c r="F183" s="24">
        <v>5649.0</v>
      </c>
      <c r="G183" s="24">
        <v>1461.0</v>
      </c>
      <c r="H183" s="24">
        <v>7110.0</v>
      </c>
      <c r="I183" s="25"/>
      <c r="J183" s="26">
        <v>-16.0867</v>
      </c>
      <c r="K183" s="26">
        <v>-39.6144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2915353.0</v>
      </c>
      <c r="B184" s="18" t="s">
        <v>711</v>
      </c>
      <c r="C184" s="19">
        <v>11309.0</v>
      </c>
      <c r="D184" s="19">
        <v>6959.0</v>
      </c>
      <c r="E184" s="19">
        <v>6250.0</v>
      </c>
      <c r="F184" s="19">
        <v>2598.0</v>
      </c>
      <c r="G184" s="19">
        <v>10611.0</v>
      </c>
      <c r="H184" s="19">
        <v>13209.0</v>
      </c>
      <c r="I184" s="20"/>
      <c r="J184" s="21">
        <v>-11.0117</v>
      </c>
      <c r="K184" s="21">
        <v>-42.3994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2915403.0</v>
      </c>
      <c r="B185" s="23" t="s">
        <v>715</v>
      </c>
      <c r="C185" s="24">
        <v>8580.0</v>
      </c>
      <c r="D185" s="24">
        <v>3683.0</v>
      </c>
      <c r="E185" s="24">
        <v>3595.0</v>
      </c>
      <c r="F185" s="24">
        <v>5845.0</v>
      </c>
      <c r="G185" s="24">
        <v>1433.0</v>
      </c>
      <c r="H185" s="24">
        <v>7278.0</v>
      </c>
      <c r="I185" s="25"/>
      <c r="J185" s="26">
        <v>-15.1425</v>
      </c>
      <c r="K185" s="26">
        <v>-39.7244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2915502.0</v>
      </c>
      <c r="B186" s="18" t="s">
        <v>718</v>
      </c>
      <c r="C186" s="19">
        <v>22511.0</v>
      </c>
      <c r="D186" s="19">
        <v>10464.0</v>
      </c>
      <c r="E186" s="19">
        <v>10630.0</v>
      </c>
      <c r="F186" s="19">
        <v>16847.0</v>
      </c>
      <c r="G186" s="19">
        <v>4247.0</v>
      </c>
      <c r="H186" s="19">
        <v>21094.0</v>
      </c>
      <c r="I186" s="20"/>
      <c r="J186" s="21">
        <v>-14.6781</v>
      </c>
      <c r="K186" s="21">
        <v>-39.375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2915601.0</v>
      </c>
      <c r="B187" s="23" t="s">
        <v>723</v>
      </c>
      <c r="C187" s="24">
        <v>64144.0</v>
      </c>
      <c r="D187" s="24">
        <v>31610.0</v>
      </c>
      <c r="E187" s="24">
        <v>31745.0</v>
      </c>
      <c r="F187" s="24">
        <v>50176.0</v>
      </c>
      <c r="G187" s="24">
        <v>13179.0</v>
      </c>
      <c r="H187" s="24">
        <v>63355.0</v>
      </c>
      <c r="I187" s="25"/>
      <c r="J187" s="26">
        <v>-17.0392</v>
      </c>
      <c r="K187" s="26">
        <v>-39.5311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2915700.0</v>
      </c>
      <c r="B188" s="18" t="s">
        <v>726</v>
      </c>
      <c r="C188" s="19">
        <v>8347.0</v>
      </c>
      <c r="D188" s="19">
        <v>4037.0</v>
      </c>
      <c r="E188" s="19">
        <v>3867.0</v>
      </c>
      <c r="F188" s="19">
        <v>5839.0</v>
      </c>
      <c r="G188" s="19">
        <v>2065.0</v>
      </c>
      <c r="H188" s="19">
        <v>7904.0</v>
      </c>
      <c r="I188" s="20"/>
      <c r="J188" s="21">
        <v>-13.7781</v>
      </c>
      <c r="K188" s="21">
        <v>-39.6836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2915809.0</v>
      </c>
      <c r="B189" s="23" t="s">
        <v>729</v>
      </c>
      <c r="C189" s="24">
        <v>30850.0</v>
      </c>
      <c r="D189" s="24">
        <v>11591.0</v>
      </c>
      <c r="E189" s="24">
        <v>11515.0</v>
      </c>
      <c r="F189" s="24">
        <v>19714.0</v>
      </c>
      <c r="G189" s="24">
        <v>3392.0</v>
      </c>
      <c r="H189" s="24">
        <v>23106.0</v>
      </c>
      <c r="I189" s="25"/>
      <c r="J189" s="26">
        <v>-23.6611</v>
      </c>
      <c r="K189" s="26">
        <v>-51.9903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2915908.0</v>
      </c>
      <c r="B190" s="137" t="s">
        <v>732</v>
      </c>
      <c r="C190" s="138">
        <v>6370.0</v>
      </c>
      <c r="D190" s="138">
        <v>3881.0</v>
      </c>
      <c r="E190" s="138">
        <v>3710.0</v>
      </c>
      <c r="F190" s="138">
        <v>2327.0</v>
      </c>
      <c r="G190" s="138">
        <v>5264.0</v>
      </c>
      <c r="H190" s="138">
        <v>7591.0</v>
      </c>
      <c r="I190" s="20"/>
      <c r="J190" s="21">
        <v>-12.2631</v>
      </c>
      <c r="K190" s="21">
        <v>-38.0417</v>
      </c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2">
        <v>2916005.0</v>
      </c>
      <c r="B191" s="23" t="s">
        <v>737</v>
      </c>
      <c r="C191" s="24">
        <v>21334.0</v>
      </c>
      <c r="D191" s="24">
        <v>10292.0</v>
      </c>
      <c r="E191" s="24">
        <v>9907.0</v>
      </c>
      <c r="F191" s="24">
        <v>14204.0</v>
      </c>
      <c r="G191" s="24">
        <v>5995.0</v>
      </c>
      <c r="H191" s="24">
        <v>20199.0</v>
      </c>
      <c r="I191" s="25"/>
      <c r="J191" s="26">
        <v>-17.1664</v>
      </c>
      <c r="K191" s="26">
        <v>-40.33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2916104.0</v>
      </c>
      <c r="B192" s="18" t="s">
        <v>738</v>
      </c>
      <c r="C192" s="19">
        <v>18945.0</v>
      </c>
      <c r="D192" s="19">
        <v>10175.0</v>
      </c>
      <c r="E192" s="19">
        <v>10585.0</v>
      </c>
      <c r="F192" s="19">
        <v>20760.0</v>
      </c>
      <c r="G192" s="19">
        <v>0.0</v>
      </c>
      <c r="H192" s="19">
        <v>20760.0</v>
      </c>
      <c r="I192" s="20"/>
      <c r="J192" s="21">
        <v>-12.8883</v>
      </c>
      <c r="K192" s="21">
        <v>-38.6786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2916203.0</v>
      </c>
      <c r="B193" s="23" t="s">
        <v>743</v>
      </c>
      <c r="C193" s="24">
        <v>14639.0</v>
      </c>
      <c r="D193" s="24">
        <v>5603.0</v>
      </c>
      <c r="E193" s="24">
        <v>5383.0</v>
      </c>
      <c r="F193" s="24">
        <v>7188.0</v>
      </c>
      <c r="G193" s="24">
        <v>3798.0</v>
      </c>
      <c r="H193" s="24">
        <v>10986.0</v>
      </c>
      <c r="I193" s="25"/>
      <c r="J193" s="26">
        <v>-14.8983</v>
      </c>
      <c r="K193" s="26">
        <v>-39.4211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2916302.0</v>
      </c>
      <c r="B194" s="18" t="s">
        <v>746</v>
      </c>
      <c r="C194" s="19">
        <v>11126.0</v>
      </c>
      <c r="D194" s="19">
        <v>5257.0</v>
      </c>
      <c r="E194" s="19">
        <v>5240.0</v>
      </c>
      <c r="F194" s="19">
        <v>8271.0</v>
      </c>
      <c r="G194" s="19">
        <v>2226.0</v>
      </c>
      <c r="H194" s="19">
        <v>10497.0</v>
      </c>
      <c r="I194" s="20"/>
      <c r="J194" s="21">
        <v>-15.9508</v>
      </c>
      <c r="K194" s="21">
        <v>-39.5339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2916401.0</v>
      </c>
      <c r="B195" s="23" t="s">
        <v>751</v>
      </c>
      <c r="C195" s="24">
        <v>57931.0</v>
      </c>
      <c r="D195" s="24">
        <v>33480.0</v>
      </c>
      <c r="E195" s="24">
        <v>34834.0</v>
      </c>
      <c r="F195" s="24">
        <v>66329.0</v>
      </c>
      <c r="G195" s="24">
        <v>1985.0</v>
      </c>
      <c r="H195" s="24">
        <v>68314.0</v>
      </c>
      <c r="I195" s="25"/>
      <c r="J195" s="26">
        <v>-15.2489</v>
      </c>
      <c r="K195" s="26">
        <v>-40.2478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2916500.0</v>
      </c>
      <c r="B196" s="18" t="s">
        <v>754</v>
      </c>
      <c r="C196" s="19">
        <v>27315.0</v>
      </c>
      <c r="D196" s="19">
        <v>16473.0</v>
      </c>
      <c r="E196" s="19">
        <v>15805.0</v>
      </c>
      <c r="F196" s="19">
        <v>6675.0</v>
      </c>
      <c r="G196" s="19">
        <v>25603.0</v>
      </c>
      <c r="H196" s="19">
        <v>32278.0</v>
      </c>
      <c r="I196" s="20"/>
      <c r="J196" s="21">
        <v>-11.3167</v>
      </c>
      <c r="K196" s="21">
        <v>-38.2333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2916609.0</v>
      </c>
      <c r="B197" s="23" t="s">
        <v>759</v>
      </c>
      <c r="C197" s="24">
        <v>10382.0</v>
      </c>
      <c r="D197" s="24">
        <v>5178.0</v>
      </c>
      <c r="E197" s="24">
        <v>5029.0</v>
      </c>
      <c r="F197" s="24">
        <v>7591.0</v>
      </c>
      <c r="G197" s="24">
        <v>2616.0</v>
      </c>
      <c r="H197" s="24">
        <v>10207.0</v>
      </c>
      <c r="I197" s="25"/>
      <c r="J197" s="26">
        <v>-14.4228</v>
      </c>
      <c r="K197" s="26">
        <v>-39.565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2916708.0</v>
      </c>
      <c r="B198" s="18" t="s">
        <v>760</v>
      </c>
      <c r="C198" s="19">
        <v>7861.0</v>
      </c>
      <c r="D198" s="19">
        <v>3842.0</v>
      </c>
      <c r="E198" s="19">
        <v>3836.0</v>
      </c>
      <c r="F198" s="19">
        <v>4608.0</v>
      </c>
      <c r="G198" s="19">
        <v>3070.0</v>
      </c>
      <c r="H198" s="19">
        <v>7678.0</v>
      </c>
      <c r="I198" s="20"/>
      <c r="J198" s="21">
        <v>-13.4508</v>
      </c>
      <c r="K198" s="21">
        <v>-39.9411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2916807.0</v>
      </c>
      <c r="B199" s="23" t="s">
        <v>765</v>
      </c>
      <c r="C199" s="24">
        <v>16923.0</v>
      </c>
      <c r="D199" s="24">
        <v>9527.0</v>
      </c>
      <c r="E199" s="24">
        <v>9021.0</v>
      </c>
      <c r="F199" s="24">
        <v>15311.0</v>
      </c>
      <c r="G199" s="24">
        <v>3237.0</v>
      </c>
      <c r="H199" s="24">
        <v>18548.0</v>
      </c>
      <c r="I199" s="25"/>
      <c r="J199" s="26">
        <v>-15.6597</v>
      </c>
      <c r="K199" s="26">
        <v>-40.0656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2916856.0</v>
      </c>
      <c r="B200" s="18" t="s">
        <v>768</v>
      </c>
      <c r="C200" s="19">
        <v>12700.0</v>
      </c>
      <c r="D200" s="19">
        <v>7259.0</v>
      </c>
      <c r="E200" s="19">
        <v>7280.0</v>
      </c>
      <c r="F200" s="19">
        <v>10113.0</v>
      </c>
      <c r="G200" s="19">
        <v>4426.0</v>
      </c>
      <c r="H200" s="19">
        <v>14539.0</v>
      </c>
      <c r="I200" s="20"/>
      <c r="J200" s="21">
        <v>-12.7119</v>
      </c>
      <c r="K200" s="21">
        <v>-39.6981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2916906.0</v>
      </c>
      <c r="B201" s="23" t="s">
        <v>771</v>
      </c>
      <c r="C201" s="24">
        <v>13585.0</v>
      </c>
      <c r="D201" s="24">
        <v>6241.0</v>
      </c>
      <c r="E201" s="24">
        <v>6452.0</v>
      </c>
      <c r="F201" s="24">
        <v>9526.0</v>
      </c>
      <c r="G201" s="24">
        <v>3167.0</v>
      </c>
      <c r="H201" s="24">
        <v>12693.0</v>
      </c>
      <c r="I201" s="25"/>
      <c r="J201" s="26">
        <v>-13.5317</v>
      </c>
      <c r="K201" s="26">
        <v>-40.1503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2917003.0</v>
      </c>
      <c r="B202" s="18" t="s">
        <v>774</v>
      </c>
      <c r="C202" s="19">
        <v>35543.0</v>
      </c>
      <c r="D202" s="19">
        <v>18318.0</v>
      </c>
      <c r="E202" s="19">
        <v>17794.0</v>
      </c>
      <c r="F202" s="19">
        <v>9698.0</v>
      </c>
      <c r="G202" s="19">
        <v>26414.0</v>
      </c>
      <c r="H202" s="19">
        <v>36112.0</v>
      </c>
      <c r="I202" s="20"/>
      <c r="J202" s="21">
        <v>-10.6917</v>
      </c>
      <c r="K202" s="21">
        <v>-39.8536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2917102.0</v>
      </c>
      <c r="B203" s="23" t="s">
        <v>777</v>
      </c>
      <c r="C203" s="24">
        <v>19799.0</v>
      </c>
      <c r="D203" s="24">
        <v>9998.0</v>
      </c>
      <c r="E203" s="24">
        <v>9913.0</v>
      </c>
      <c r="F203" s="24">
        <v>18099.0</v>
      </c>
      <c r="G203" s="24">
        <v>1812.0</v>
      </c>
      <c r="H203" s="24">
        <v>19911.0</v>
      </c>
      <c r="I203" s="25"/>
      <c r="J203" s="26">
        <v>-15.1169</v>
      </c>
      <c r="K203" s="26">
        <v>-40.0703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2917201.0</v>
      </c>
      <c r="B204" s="18" t="s">
        <v>780</v>
      </c>
      <c r="C204" s="19">
        <v>17268.0</v>
      </c>
      <c r="D204" s="19">
        <v>9031.0</v>
      </c>
      <c r="E204" s="19">
        <v>9096.0</v>
      </c>
      <c r="F204" s="19">
        <v>6569.0</v>
      </c>
      <c r="G204" s="19">
        <v>11558.0</v>
      </c>
      <c r="H204" s="19">
        <v>18127.0</v>
      </c>
      <c r="I204" s="20"/>
      <c r="J204" s="21">
        <v>-13.8133</v>
      </c>
      <c r="K204" s="21">
        <v>-41.2967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2917300.0</v>
      </c>
      <c r="B205" s="23" t="s">
        <v>783</v>
      </c>
      <c r="C205" s="24">
        <v>24133.0</v>
      </c>
      <c r="D205" s="24">
        <v>13393.0</v>
      </c>
      <c r="E205" s="24">
        <v>13199.0</v>
      </c>
      <c r="F205" s="24">
        <v>19243.0</v>
      </c>
      <c r="G205" s="24">
        <v>7349.0</v>
      </c>
      <c r="H205" s="24">
        <v>26592.0</v>
      </c>
      <c r="I205" s="25"/>
      <c r="J205" s="26">
        <v>-13.7322</v>
      </c>
      <c r="K205" s="26">
        <v>-39.1492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2917334.0</v>
      </c>
      <c r="B206" s="18" t="s">
        <v>787</v>
      </c>
      <c r="C206" s="19">
        <v>10489.0</v>
      </c>
      <c r="D206" s="19">
        <v>5652.0</v>
      </c>
      <c r="E206" s="19">
        <v>5253.0</v>
      </c>
      <c r="F206" s="19">
        <v>5284.0</v>
      </c>
      <c r="G206" s="19">
        <v>5621.0</v>
      </c>
      <c r="H206" s="19">
        <v>10905.0</v>
      </c>
      <c r="I206" s="20"/>
      <c r="J206" s="21">
        <v>-14.4139</v>
      </c>
      <c r="K206" s="21">
        <v>-43.5544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2917359.0</v>
      </c>
      <c r="B207" s="23" t="s">
        <v>791</v>
      </c>
      <c r="C207" s="24">
        <v>10288.0</v>
      </c>
      <c r="D207" s="24">
        <v>4660.0</v>
      </c>
      <c r="E207" s="24">
        <v>4316.0</v>
      </c>
      <c r="F207" s="24">
        <v>3041.0</v>
      </c>
      <c r="G207" s="24">
        <v>5935.0</v>
      </c>
      <c r="H207" s="24">
        <v>8976.0</v>
      </c>
      <c r="I207" s="25"/>
      <c r="J207" s="26">
        <v>-13.6194</v>
      </c>
      <c r="K207" s="26">
        <v>-44.4328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2917409.0</v>
      </c>
      <c r="B208" s="18" t="s">
        <v>794</v>
      </c>
      <c r="C208" s="19">
        <v>13520.0</v>
      </c>
      <c r="D208" s="19">
        <v>6931.0</v>
      </c>
      <c r="E208" s="19">
        <v>6725.0</v>
      </c>
      <c r="F208" s="19">
        <v>4927.0</v>
      </c>
      <c r="G208" s="19">
        <v>8729.0</v>
      </c>
      <c r="H208" s="19">
        <v>13656.0</v>
      </c>
      <c r="I208" s="20"/>
      <c r="J208" s="21">
        <v>-14.8497</v>
      </c>
      <c r="K208" s="21">
        <v>-42.4333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2917508.0</v>
      </c>
      <c r="B209" s="23" t="s">
        <v>797</v>
      </c>
      <c r="C209" s="24">
        <v>76492.0</v>
      </c>
      <c r="D209" s="24">
        <v>38352.0</v>
      </c>
      <c r="E209" s="24">
        <v>40933.0</v>
      </c>
      <c r="F209" s="24">
        <v>55887.0</v>
      </c>
      <c r="G209" s="24">
        <v>23398.0</v>
      </c>
      <c r="H209" s="24">
        <v>79285.0</v>
      </c>
      <c r="I209" s="25"/>
      <c r="J209" s="26">
        <v>-11.1806</v>
      </c>
      <c r="K209" s="26">
        <v>-40.5183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2917607.0</v>
      </c>
      <c r="B210" s="18" t="s">
        <v>800</v>
      </c>
      <c r="C210" s="19">
        <v>46621.0</v>
      </c>
      <c r="D210" s="19">
        <v>25043.0</v>
      </c>
      <c r="E210" s="19">
        <v>25976.0</v>
      </c>
      <c r="F210" s="19">
        <v>38858.0</v>
      </c>
      <c r="G210" s="19">
        <v>12161.0</v>
      </c>
      <c r="H210" s="19">
        <v>51019.0</v>
      </c>
      <c r="I210" s="20"/>
      <c r="J210" s="21">
        <v>-13.5306</v>
      </c>
      <c r="K210" s="21">
        <v>-39.9708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2917706.0</v>
      </c>
      <c r="B211" s="23" t="s">
        <v>801</v>
      </c>
      <c r="C211" s="24">
        <v>27412.0</v>
      </c>
      <c r="D211" s="24">
        <v>15423.0</v>
      </c>
      <c r="E211" s="24">
        <v>14919.0</v>
      </c>
      <c r="F211" s="24">
        <v>16624.0</v>
      </c>
      <c r="G211" s="24">
        <v>13718.0</v>
      </c>
      <c r="H211" s="24">
        <v>30342.0</v>
      </c>
      <c r="I211" s="25"/>
      <c r="J211" s="26">
        <v>-10.2639</v>
      </c>
      <c r="K211" s="26">
        <v>-40.1958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2917805.0</v>
      </c>
      <c r="B212" s="18" t="s">
        <v>804</v>
      </c>
      <c r="C212" s="19">
        <v>13422.0</v>
      </c>
      <c r="D212" s="19">
        <v>8450.0</v>
      </c>
      <c r="E212" s="19">
        <v>8017.0</v>
      </c>
      <c r="F212" s="19">
        <v>5300.0</v>
      </c>
      <c r="G212" s="19">
        <v>11167.0</v>
      </c>
      <c r="H212" s="19">
        <v>16467.0</v>
      </c>
      <c r="I212" s="20"/>
      <c r="J212" s="21">
        <v>-13.1133</v>
      </c>
      <c r="K212" s="21">
        <v>-38.8956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2917904.0</v>
      </c>
      <c r="B213" s="23" t="s">
        <v>807</v>
      </c>
      <c r="C213" s="24">
        <v>10027.0</v>
      </c>
      <c r="D213" s="24">
        <v>5303.0</v>
      </c>
      <c r="E213" s="24">
        <v>5019.0</v>
      </c>
      <c r="F213" s="24">
        <v>6139.0</v>
      </c>
      <c r="G213" s="24">
        <v>4183.0</v>
      </c>
      <c r="H213" s="24">
        <v>10322.0</v>
      </c>
      <c r="I213" s="25"/>
      <c r="J213" s="26">
        <v>-5.3564</v>
      </c>
      <c r="K213" s="26">
        <v>-36.1281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2918001.0</v>
      </c>
      <c r="B214" s="18" t="s">
        <v>808</v>
      </c>
      <c r="C214" s="19">
        <v>147202.0</v>
      </c>
      <c r="D214" s="19">
        <v>73628.0</v>
      </c>
      <c r="E214" s="19">
        <v>78293.0</v>
      </c>
      <c r="F214" s="19">
        <v>139452.0</v>
      </c>
      <c r="G214" s="19">
        <v>12469.0</v>
      </c>
      <c r="H214" s="19">
        <v>151921.0</v>
      </c>
      <c r="I214" s="20"/>
      <c r="J214" s="21">
        <v>-13.8575</v>
      </c>
      <c r="K214" s="21">
        <v>-40.0836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2918100.0</v>
      </c>
      <c r="B215" s="23" t="s">
        <v>812</v>
      </c>
      <c r="C215" s="24">
        <v>34916.0</v>
      </c>
      <c r="D215" s="24">
        <v>18998.0</v>
      </c>
      <c r="E215" s="24">
        <v>18663.0</v>
      </c>
      <c r="F215" s="24">
        <v>17443.0</v>
      </c>
      <c r="G215" s="24">
        <v>20218.0</v>
      </c>
      <c r="H215" s="24">
        <v>37661.0</v>
      </c>
      <c r="I215" s="25"/>
      <c r="J215" s="26">
        <v>-10.075</v>
      </c>
      <c r="K215" s="26">
        <v>-38.4808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2918209.0</v>
      </c>
      <c r="B216" s="18" t="s">
        <v>814</v>
      </c>
      <c r="C216" s="19">
        <v>13638.0</v>
      </c>
      <c r="D216" s="19">
        <v>7135.0</v>
      </c>
      <c r="E216" s="19">
        <v>6952.0</v>
      </c>
      <c r="F216" s="19">
        <v>5581.0</v>
      </c>
      <c r="G216" s="19">
        <v>8506.0</v>
      </c>
      <c r="H216" s="19">
        <v>14087.0</v>
      </c>
      <c r="I216" s="20"/>
      <c r="J216" s="21">
        <v>-13.2567</v>
      </c>
      <c r="K216" s="21">
        <v>-39.5722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2918308.0</v>
      </c>
      <c r="B217" s="67" t="s">
        <v>819</v>
      </c>
      <c r="C217" s="68">
        <v>21056.0</v>
      </c>
      <c r="D217" s="68">
        <v>7124.0</v>
      </c>
      <c r="E217" s="68">
        <v>6991.0</v>
      </c>
      <c r="F217" s="68">
        <v>9260.0</v>
      </c>
      <c r="G217" s="68">
        <v>4855.0</v>
      </c>
      <c r="H217" s="68">
        <v>14115.0</v>
      </c>
      <c r="I217" s="25"/>
      <c r="J217" s="26">
        <v>-14.0189</v>
      </c>
      <c r="K217" s="26">
        <v>-39.8889</v>
      </c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17">
        <v>2918357.0</v>
      </c>
      <c r="B218" s="18" t="s">
        <v>822</v>
      </c>
      <c r="C218" s="19">
        <v>18967.0</v>
      </c>
      <c r="D218" s="19">
        <v>11275.0</v>
      </c>
      <c r="E218" s="19">
        <v>11084.0</v>
      </c>
      <c r="F218" s="19">
        <v>13566.0</v>
      </c>
      <c r="G218" s="19">
        <v>8793.0</v>
      </c>
      <c r="H218" s="19">
        <v>22359.0</v>
      </c>
      <c r="I218" s="20"/>
      <c r="J218" s="21">
        <v>-11.3497</v>
      </c>
      <c r="K218" s="21">
        <v>-41.6644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2918407.0</v>
      </c>
      <c r="B219" s="23" t="s">
        <v>825</v>
      </c>
      <c r="C219" s="24">
        <v>174567.0</v>
      </c>
      <c r="D219" s="24">
        <v>97097.0</v>
      </c>
      <c r="E219" s="24">
        <v>100887.0</v>
      </c>
      <c r="F219" s="24">
        <v>160786.0</v>
      </c>
      <c r="G219" s="24">
        <v>37198.0</v>
      </c>
      <c r="H219" s="24">
        <v>197984.0</v>
      </c>
      <c r="I219" s="25"/>
      <c r="J219" s="26">
        <v>-9.4117</v>
      </c>
      <c r="K219" s="26">
        <v>-40.4986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2918456.0</v>
      </c>
      <c r="B220" s="18" t="s">
        <v>828</v>
      </c>
      <c r="C220" s="19">
        <v>12377.0</v>
      </c>
      <c r="D220" s="19">
        <v>5246.0</v>
      </c>
      <c r="E220" s="19">
        <v>4714.0</v>
      </c>
      <c r="F220" s="19">
        <v>2292.0</v>
      </c>
      <c r="G220" s="19">
        <v>7668.0</v>
      </c>
      <c r="H220" s="19">
        <v>9960.0</v>
      </c>
      <c r="I220" s="20"/>
      <c r="J220" s="21">
        <v>-16.8428</v>
      </c>
      <c r="K220" s="21">
        <v>-40.1589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2918506.0</v>
      </c>
      <c r="B221" s="23" t="s">
        <v>831</v>
      </c>
      <c r="C221" s="24">
        <v>15339.0</v>
      </c>
      <c r="D221" s="24">
        <v>7814.0</v>
      </c>
      <c r="E221" s="24">
        <v>7239.0</v>
      </c>
      <c r="F221" s="24">
        <v>10052.0</v>
      </c>
      <c r="G221" s="24">
        <v>5001.0</v>
      </c>
      <c r="H221" s="24">
        <v>15053.0</v>
      </c>
      <c r="I221" s="25"/>
      <c r="J221" s="26">
        <v>-23.6214</v>
      </c>
      <c r="K221" s="26">
        <v>-52.4694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2918555.0</v>
      </c>
      <c r="B222" s="18" t="s">
        <v>834</v>
      </c>
      <c r="C222" s="19">
        <v>7556.0</v>
      </c>
      <c r="D222" s="19">
        <v>3274.0</v>
      </c>
      <c r="E222" s="19">
        <v>3193.0</v>
      </c>
      <c r="F222" s="19">
        <v>4876.0</v>
      </c>
      <c r="G222" s="19">
        <v>1591.0</v>
      </c>
      <c r="H222" s="19">
        <v>6467.0</v>
      </c>
      <c r="I222" s="20"/>
      <c r="J222" s="21">
        <v>-15.1914</v>
      </c>
      <c r="K222" s="21">
        <v>-39.4953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2918605.0</v>
      </c>
      <c r="B223" s="23" t="s">
        <v>839</v>
      </c>
      <c r="C223" s="24">
        <v>10051.0</v>
      </c>
      <c r="D223" s="24">
        <v>3885.0</v>
      </c>
      <c r="E223" s="24">
        <v>4087.0</v>
      </c>
      <c r="F223" s="24">
        <v>3063.0</v>
      </c>
      <c r="G223" s="24">
        <v>4909.0</v>
      </c>
      <c r="H223" s="24">
        <v>7972.0</v>
      </c>
      <c r="I223" s="25"/>
      <c r="J223" s="26">
        <v>-13.5167</v>
      </c>
      <c r="K223" s="26">
        <v>-41.5925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2918704.0</v>
      </c>
      <c r="B224" s="18" t="s">
        <v>840</v>
      </c>
      <c r="C224" s="19">
        <v>4102.0</v>
      </c>
      <c r="D224" s="19">
        <v>2030.0</v>
      </c>
      <c r="E224" s="19">
        <v>1871.0</v>
      </c>
      <c r="F224" s="19">
        <v>2104.0</v>
      </c>
      <c r="G224" s="19">
        <v>1797.0</v>
      </c>
      <c r="H224" s="19">
        <v>3901.0</v>
      </c>
      <c r="I224" s="20"/>
      <c r="J224" s="21">
        <v>-13.6558</v>
      </c>
      <c r="K224" s="21">
        <v>-40.2125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2918753.0</v>
      </c>
      <c r="B225" s="23" t="s">
        <v>842</v>
      </c>
      <c r="C225" s="24">
        <v>12765.0</v>
      </c>
      <c r="D225" s="24">
        <v>7180.0</v>
      </c>
      <c r="E225" s="24">
        <v>6754.0</v>
      </c>
      <c r="F225" s="24">
        <v>2800.0</v>
      </c>
      <c r="G225" s="24">
        <v>11134.0</v>
      </c>
      <c r="H225" s="24">
        <v>13934.0</v>
      </c>
      <c r="I225" s="25"/>
      <c r="J225" s="26">
        <v>-14.0347</v>
      </c>
      <c r="K225" s="26">
        <v>-42.1422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2918803.0</v>
      </c>
      <c r="B226" s="18" t="s">
        <v>843</v>
      </c>
      <c r="C226" s="19">
        <v>19601.0</v>
      </c>
      <c r="D226" s="19">
        <v>11288.0</v>
      </c>
      <c r="E226" s="19">
        <v>10918.0</v>
      </c>
      <c r="F226" s="19">
        <v>6082.0</v>
      </c>
      <c r="G226" s="19">
        <v>16124.0</v>
      </c>
      <c r="H226" s="19">
        <v>22206.0</v>
      </c>
      <c r="I226" s="20"/>
      <c r="J226" s="21">
        <v>-13.1822</v>
      </c>
      <c r="K226" s="21">
        <v>-39.425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2918902.0</v>
      </c>
      <c r="B227" s="23" t="s">
        <v>845</v>
      </c>
      <c r="C227" s="24">
        <v>3409.0</v>
      </c>
      <c r="D227" s="24">
        <v>1837.0</v>
      </c>
      <c r="E227" s="24">
        <v>1896.0</v>
      </c>
      <c r="F227" s="24">
        <v>2076.0</v>
      </c>
      <c r="G227" s="24">
        <v>1657.0</v>
      </c>
      <c r="H227" s="24">
        <v>3733.0</v>
      </c>
      <c r="I227" s="25"/>
      <c r="J227" s="26">
        <v>-17.6136</v>
      </c>
      <c r="K227" s="26">
        <v>-40.3447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2919009.0</v>
      </c>
      <c r="B228" s="18" t="s">
        <v>846</v>
      </c>
      <c r="C228" s="19">
        <v>4352.0</v>
      </c>
      <c r="D228" s="19">
        <v>2043.0</v>
      </c>
      <c r="E228" s="19">
        <v>1887.0</v>
      </c>
      <c r="F228" s="19">
        <v>1245.0</v>
      </c>
      <c r="G228" s="19">
        <v>2685.0</v>
      </c>
      <c r="H228" s="19">
        <v>3930.0</v>
      </c>
      <c r="I228" s="20"/>
      <c r="J228" s="21">
        <v>-12.3558</v>
      </c>
      <c r="K228" s="21">
        <v>-40.9056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2919058.0</v>
      </c>
      <c r="B229" s="23" t="s">
        <v>847</v>
      </c>
      <c r="C229" s="24">
        <v>8100.0</v>
      </c>
      <c r="D229" s="24">
        <v>4187.0</v>
      </c>
      <c r="E229" s="24">
        <v>4118.0</v>
      </c>
      <c r="F229" s="24">
        <v>5149.0</v>
      </c>
      <c r="G229" s="24">
        <v>3156.0</v>
      </c>
      <c r="H229" s="24">
        <v>8305.0</v>
      </c>
      <c r="I229" s="25"/>
      <c r="J229" s="26">
        <v>-13.475</v>
      </c>
      <c r="K229" s="26">
        <v>-40.2231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2919108.0</v>
      </c>
      <c r="B230" s="18" t="s">
        <v>848</v>
      </c>
      <c r="C230" s="19">
        <v>9523.0</v>
      </c>
      <c r="D230" s="19">
        <v>4483.0</v>
      </c>
      <c r="E230" s="19">
        <v>4544.0</v>
      </c>
      <c r="F230" s="19">
        <v>2087.0</v>
      </c>
      <c r="G230" s="19">
        <v>6940.0</v>
      </c>
      <c r="H230" s="19">
        <v>9027.0</v>
      </c>
      <c r="I230" s="20"/>
      <c r="J230" s="21">
        <v>-11.7833</v>
      </c>
      <c r="K230" s="21">
        <v>-38.9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2919157.0</v>
      </c>
      <c r="B231" s="23" t="s">
        <v>849</v>
      </c>
      <c r="C231" s="24">
        <v>24727.0</v>
      </c>
      <c r="D231" s="24">
        <v>13084.0</v>
      </c>
      <c r="E231" s="24">
        <v>12567.0</v>
      </c>
      <c r="F231" s="24">
        <v>10053.0</v>
      </c>
      <c r="G231" s="24">
        <v>15598.0</v>
      </c>
      <c r="H231" s="24">
        <v>25651.0</v>
      </c>
      <c r="I231" s="25"/>
      <c r="J231" s="26">
        <v>-11.3833</v>
      </c>
      <c r="K231" s="26">
        <v>-41.8319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2919207.0</v>
      </c>
      <c r="B232" s="18" t="s">
        <v>850</v>
      </c>
      <c r="C232" s="19">
        <v>113543.0</v>
      </c>
      <c r="D232" s="19">
        <v>79234.0</v>
      </c>
      <c r="E232" s="19">
        <v>84180.0</v>
      </c>
      <c r="F232" s="19">
        <v>163414.0</v>
      </c>
      <c r="G232" s="19">
        <v>0.0</v>
      </c>
      <c r="H232" s="19">
        <v>163414.0</v>
      </c>
      <c r="I232" s="20"/>
      <c r="J232" s="21">
        <v>-12.8944</v>
      </c>
      <c r="K232" s="21">
        <v>-38.3272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2919306.0</v>
      </c>
      <c r="B233" s="23" t="s">
        <v>851</v>
      </c>
      <c r="C233" s="24">
        <v>8910.0</v>
      </c>
      <c r="D233" s="24">
        <v>5210.0</v>
      </c>
      <c r="E233" s="24">
        <v>5158.0</v>
      </c>
      <c r="F233" s="24">
        <v>8037.0</v>
      </c>
      <c r="G233" s="24">
        <v>2331.0</v>
      </c>
      <c r="H233" s="24">
        <v>10368.0</v>
      </c>
      <c r="I233" s="25"/>
      <c r="J233" s="26">
        <v>-12.5631</v>
      </c>
      <c r="K233" s="26">
        <v>-41.39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2919405.0</v>
      </c>
      <c r="B234" s="18" t="s">
        <v>852</v>
      </c>
      <c r="C234" s="19">
        <v>12349.0</v>
      </c>
      <c r="D234" s="19">
        <v>6277.0</v>
      </c>
      <c r="E234" s="19">
        <v>6043.0</v>
      </c>
      <c r="F234" s="19">
        <v>6264.0</v>
      </c>
      <c r="G234" s="19">
        <v>6056.0</v>
      </c>
      <c r="H234" s="19">
        <v>12320.0</v>
      </c>
      <c r="I234" s="20"/>
      <c r="J234" s="21">
        <v>-14.6822</v>
      </c>
      <c r="K234" s="21">
        <v>-42.5075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2919504.0</v>
      </c>
      <c r="B235" s="23" t="s">
        <v>853</v>
      </c>
      <c r="C235" s="24">
        <v>38025.0</v>
      </c>
      <c r="D235" s="24">
        <v>21490.0</v>
      </c>
      <c r="E235" s="24">
        <v>21215.0</v>
      </c>
      <c r="F235" s="24">
        <v>20546.0</v>
      </c>
      <c r="G235" s="24">
        <v>22159.0</v>
      </c>
      <c r="H235" s="24">
        <v>42705.0</v>
      </c>
      <c r="I235" s="25"/>
      <c r="J235" s="26">
        <v>-13.642777777777777</v>
      </c>
      <c r="K235" s="26">
        <v>-41.840833333333336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2919553.0</v>
      </c>
      <c r="B236" s="18" t="s">
        <v>854</v>
      </c>
      <c r="C236" s="19">
        <v>0.0</v>
      </c>
      <c r="D236" s="19">
        <v>31090.0</v>
      </c>
      <c r="E236" s="19">
        <v>29089.0</v>
      </c>
      <c r="F236" s="19">
        <v>54955.0</v>
      </c>
      <c r="G236" s="19">
        <v>5224.0</v>
      </c>
      <c r="H236" s="19">
        <v>60179.0</v>
      </c>
      <c r="I236" s="20"/>
      <c r="J236" s="21">
        <v>-12.091944444444444</v>
      </c>
      <c r="K236" s="21">
        <v>-45.805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2919603.0</v>
      </c>
      <c r="B237" s="23" t="s">
        <v>855</v>
      </c>
      <c r="C237" s="24">
        <v>11474.0</v>
      </c>
      <c r="D237" s="24">
        <v>5520.0</v>
      </c>
      <c r="E237" s="24">
        <v>5709.0</v>
      </c>
      <c r="F237" s="24">
        <v>6871.0</v>
      </c>
      <c r="G237" s="24">
        <v>4358.0</v>
      </c>
      <c r="H237" s="24">
        <v>11229.0</v>
      </c>
      <c r="I237" s="25"/>
      <c r="J237" s="26">
        <v>-12.1361</v>
      </c>
      <c r="K237" s="26">
        <v>-40.36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2919702.0</v>
      </c>
      <c r="B238" s="18" t="s">
        <v>856</v>
      </c>
      <c r="C238" s="19">
        <v>14594.0</v>
      </c>
      <c r="D238" s="19">
        <v>8581.0</v>
      </c>
      <c r="E238" s="19">
        <v>8507.0</v>
      </c>
      <c r="F238" s="19">
        <v>13631.0</v>
      </c>
      <c r="G238" s="19">
        <v>3457.0</v>
      </c>
      <c r="H238" s="19">
        <v>17088.0</v>
      </c>
      <c r="I238" s="20"/>
      <c r="J238" s="21">
        <v>-15.5683</v>
      </c>
      <c r="K238" s="21">
        <v>-40.4231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2919801.0</v>
      </c>
      <c r="B239" s="23" t="s">
        <v>857</v>
      </c>
      <c r="C239" s="24">
        <v>41806.0</v>
      </c>
      <c r="D239" s="24">
        <v>23541.0</v>
      </c>
      <c r="E239" s="24">
        <v>23526.0</v>
      </c>
      <c r="F239" s="24">
        <v>15410.0</v>
      </c>
      <c r="G239" s="24">
        <v>31657.0</v>
      </c>
      <c r="H239" s="24">
        <v>47067.0</v>
      </c>
      <c r="I239" s="25"/>
      <c r="J239" s="26">
        <v>-13.0194</v>
      </c>
      <c r="K239" s="26">
        <v>-42.6986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2919900.0</v>
      </c>
      <c r="B240" s="18" t="s">
        <v>858</v>
      </c>
      <c r="C240" s="19">
        <v>8612.0</v>
      </c>
      <c r="D240" s="19">
        <v>4001.0</v>
      </c>
      <c r="E240" s="19">
        <v>4066.0</v>
      </c>
      <c r="F240" s="19">
        <v>2859.0</v>
      </c>
      <c r="G240" s="19">
        <v>5208.0</v>
      </c>
      <c r="H240" s="19">
        <v>8067.0</v>
      </c>
      <c r="I240" s="20"/>
      <c r="J240" s="21">
        <v>-9.1675</v>
      </c>
      <c r="K240" s="21">
        <v>-39.0575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2919926.0</v>
      </c>
      <c r="B241" s="23" t="s">
        <v>859</v>
      </c>
      <c r="C241" s="24">
        <v>12036.0</v>
      </c>
      <c r="D241" s="24">
        <v>8381.0</v>
      </c>
      <c r="E241" s="24">
        <v>9003.0</v>
      </c>
      <c r="F241" s="24">
        <v>16861.0</v>
      </c>
      <c r="G241" s="24">
        <v>523.0</v>
      </c>
      <c r="H241" s="24">
        <v>17384.0</v>
      </c>
      <c r="I241" s="25"/>
      <c r="J241" s="26">
        <v>-12.7408</v>
      </c>
      <c r="K241" s="26">
        <v>-38.6208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2919959.0</v>
      </c>
      <c r="B242" s="18" t="s">
        <v>860</v>
      </c>
      <c r="C242" s="19">
        <v>13686.0</v>
      </c>
      <c r="D242" s="19">
        <v>3579.0</v>
      </c>
      <c r="E242" s="19">
        <v>3452.0</v>
      </c>
      <c r="F242" s="19">
        <v>2817.0</v>
      </c>
      <c r="G242" s="19">
        <v>4214.0</v>
      </c>
      <c r="H242" s="19">
        <v>7031.0</v>
      </c>
      <c r="I242" s="20"/>
      <c r="J242" s="21">
        <v>-14.6633</v>
      </c>
      <c r="K242" s="21">
        <v>-41.4917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2920007.0</v>
      </c>
      <c r="B243" s="23" t="s">
        <v>861</v>
      </c>
      <c r="C243" s="24">
        <v>7326.0</v>
      </c>
      <c r="D243" s="24">
        <v>4544.0</v>
      </c>
      <c r="E243" s="24">
        <v>4238.0</v>
      </c>
      <c r="F243" s="24">
        <v>6916.0</v>
      </c>
      <c r="G243" s="24">
        <v>1866.0</v>
      </c>
      <c r="H243" s="24">
        <v>8782.0</v>
      </c>
      <c r="I243" s="25"/>
      <c r="J243" s="26">
        <v>-15.6211</v>
      </c>
      <c r="K243" s="26">
        <v>-40.2661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2920106.0</v>
      </c>
      <c r="B244" s="137" t="s">
        <v>862</v>
      </c>
      <c r="C244" s="138">
        <v>20085.0</v>
      </c>
      <c r="D244" s="138">
        <v>9549.0</v>
      </c>
      <c r="E244" s="138">
        <v>9786.0</v>
      </c>
      <c r="F244" s="138">
        <v>11121.0</v>
      </c>
      <c r="G244" s="138">
        <v>8214.0</v>
      </c>
      <c r="H244" s="138">
        <v>19335.0</v>
      </c>
      <c r="I244" s="20"/>
      <c r="J244" s="21">
        <v>-11.7114</v>
      </c>
      <c r="K244" s="21">
        <v>-40.1489</v>
      </c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2">
        <v>2920205.0</v>
      </c>
      <c r="B245" s="23" t="s">
        <v>863</v>
      </c>
      <c r="C245" s="24">
        <v>15614.0</v>
      </c>
      <c r="D245" s="24">
        <v>8285.0</v>
      </c>
      <c r="E245" s="24">
        <v>7723.0</v>
      </c>
      <c r="F245" s="24">
        <v>6559.0</v>
      </c>
      <c r="G245" s="24">
        <v>9449.0</v>
      </c>
      <c r="H245" s="24">
        <v>16008.0</v>
      </c>
      <c r="I245" s="25"/>
      <c r="J245" s="26">
        <v>-14.3361</v>
      </c>
      <c r="K245" s="26">
        <v>-43.7736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2920304.0</v>
      </c>
      <c r="B246" s="18" t="s">
        <v>864</v>
      </c>
      <c r="C246" s="19">
        <v>8426.0</v>
      </c>
      <c r="D246" s="19">
        <v>4316.0</v>
      </c>
      <c r="E246" s="19">
        <v>4136.0</v>
      </c>
      <c r="F246" s="19">
        <v>3233.0</v>
      </c>
      <c r="G246" s="19">
        <v>5219.0</v>
      </c>
      <c r="H246" s="19">
        <v>8452.0</v>
      </c>
      <c r="I246" s="20"/>
      <c r="J246" s="21">
        <v>-14.3881</v>
      </c>
      <c r="K246" s="21">
        <v>-41.8792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2920403.0</v>
      </c>
      <c r="B247" s="23" t="s">
        <v>865</v>
      </c>
      <c r="C247" s="24">
        <v>16704.0</v>
      </c>
      <c r="D247" s="24">
        <v>7338.0</v>
      </c>
      <c r="E247" s="24">
        <v>7052.0</v>
      </c>
      <c r="F247" s="24">
        <v>7359.0</v>
      </c>
      <c r="G247" s="24">
        <v>7031.0</v>
      </c>
      <c r="H247" s="24">
        <v>14390.0</v>
      </c>
      <c r="I247" s="25"/>
      <c r="J247" s="26">
        <v>-14.1453</v>
      </c>
      <c r="K247" s="26">
        <v>-40.2425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2920452.0</v>
      </c>
      <c r="B248" s="18" t="s">
        <v>866</v>
      </c>
      <c r="C248" s="19">
        <v>11046.0</v>
      </c>
      <c r="D248" s="19">
        <v>6587.0</v>
      </c>
      <c r="E248" s="19">
        <v>6007.0</v>
      </c>
      <c r="F248" s="19">
        <v>4784.0</v>
      </c>
      <c r="G248" s="19">
        <v>7810.0</v>
      </c>
      <c r="H248" s="19">
        <v>12594.0</v>
      </c>
      <c r="I248" s="20"/>
      <c r="J248" s="21">
        <v>-10.7164</v>
      </c>
      <c r="K248" s="21">
        <v>-44.0344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2920502.0</v>
      </c>
      <c r="B249" s="23" t="s">
        <v>867</v>
      </c>
      <c r="C249" s="24">
        <v>31683.0</v>
      </c>
      <c r="D249" s="24">
        <v>12203.0</v>
      </c>
      <c r="E249" s="24">
        <v>12412.0</v>
      </c>
      <c r="F249" s="24">
        <v>17709.0</v>
      </c>
      <c r="G249" s="24">
        <v>6906.0</v>
      </c>
      <c r="H249" s="24">
        <v>24615.0</v>
      </c>
      <c r="I249" s="25"/>
      <c r="J249" s="26">
        <v>-13.4411</v>
      </c>
      <c r="K249" s="26">
        <v>-40.4308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2920601.0</v>
      </c>
      <c r="B250" s="18" t="s">
        <v>868</v>
      </c>
      <c r="C250" s="19">
        <v>40314.0</v>
      </c>
      <c r="D250" s="19">
        <v>21519.0</v>
      </c>
      <c r="E250" s="19">
        <v>21296.0</v>
      </c>
      <c r="F250" s="19">
        <v>25092.0</v>
      </c>
      <c r="G250" s="19">
        <v>17723.0</v>
      </c>
      <c r="H250" s="19">
        <v>42815.0</v>
      </c>
      <c r="I250" s="20"/>
      <c r="J250" s="21">
        <v>-12.7778</v>
      </c>
      <c r="K250" s="21">
        <v>-38.9194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2920700.0</v>
      </c>
      <c r="B251" s="23" t="s">
        <v>869</v>
      </c>
      <c r="C251" s="24">
        <v>18366.0</v>
      </c>
      <c r="D251" s="24">
        <v>10078.0</v>
      </c>
      <c r="E251" s="24">
        <v>9019.0</v>
      </c>
      <c r="F251" s="24">
        <v>3561.0</v>
      </c>
      <c r="G251" s="24">
        <v>15536.0</v>
      </c>
      <c r="H251" s="24">
        <v>19097.0</v>
      </c>
      <c r="I251" s="25"/>
      <c r="J251" s="26">
        <v>-14.1031</v>
      </c>
      <c r="K251" s="26">
        <v>-39.0147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2920809.0</v>
      </c>
      <c r="B252" s="18" t="s">
        <v>870</v>
      </c>
      <c r="C252" s="19">
        <v>10775.0</v>
      </c>
      <c r="D252" s="19">
        <v>5310.0</v>
      </c>
      <c r="E252" s="19">
        <v>5198.0</v>
      </c>
      <c r="F252" s="19">
        <v>5317.0</v>
      </c>
      <c r="G252" s="19">
        <v>5191.0</v>
      </c>
      <c r="H252" s="19">
        <v>10508.0</v>
      </c>
      <c r="I252" s="20"/>
      <c r="J252" s="21">
        <v>-13.0031</v>
      </c>
      <c r="K252" s="21">
        <v>-40.5306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2920908.0</v>
      </c>
      <c r="B253" s="23" t="s">
        <v>871</v>
      </c>
      <c r="C253" s="24">
        <v>16093.0</v>
      </c>
      <c r="D253" s="24">
        <v>7548.0</v>
      </c>
      <c r="E253" s="24">
        <v>7092.0</v>
      </c>
      <c r="F253" s="24">
        <v>11669.0</v>
      </c>
      <c r="G253" s="24">
        <v>2971.0</v>
      </c>
      <c r="H253" s="24">
        <v>14640.0</v>
      </c>
      <c r="I253" s="25"/>
      <c r="J253" s="26">
        <v>-15.5631</v>
      </c>
      <c r="K253" s="26">
        <v>-39.3025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2921005.0</v>
      </c>
      <c r="B254" s="18" t="s">
        <v>872</v>
      </c>
      <c r="C254" s="19">
        <v>32568.0</v>
      </c>
      <c r="D254" s="19">
        <v>19891.0</v>
      </c>
      <c r="E254" s="19">
        <v>20319.0</v>
      </c>
      <c r="F254" s="19">
        <v>29852.0</v>
      </c>
      <c r="G254" s="19">
        <v>10358.0</v>
      </c>
      <c r="H254" s="19">
        <v>40210.0</v>
      </c>
      <c r="I254" s="20"/>
      <c r="J254" s="21">
        <v>-12.5303</v>
      </c>
      <c r="K254" s="21">
        <v>-38.2992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2921054.0</v>
      </c>
      <c r="B255" s="23" t="s">
        <v>873</v>
      </c>
      <c r="C255" s="24">
        <v>10242.0</v>
      </c>
      <c r="D255" s="24">
        <v>5686.0</v>
      </c>
      <c r="E255" s="24">
        <v>5448.0</v>
      </c>
      <c r="F255" s="24">
        <v>3485.0</v>
      </c>
      <c r="G255" s="24">
        <v>7649.0</v>
      </c>
      <c r="H255" s="24">
        <v>11134.0</v>
      </c>
      <c r="I255" s="25"/>
      <c r="J255" s="26">
        <v>-13.9094</v>
      </c>
      <c r="K255" s="26">
        <v>-42.8494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2921104.0</v>
      </c>
      <c r="B256" s="18" t="s">
        <v>874</v>
      </c>
      <c r="C256" s="19">
        <v>21235.0</v>
      </c>
      <c r="D256" s="19">
        <v>11043.0</v>
      </c>
      <c r="E256" s="19">
        <v>10498.0</v>
      </c>
      <c r="F256" s="19">
        <v>17057.0</v>
      </c>
      <c r="G256" s="19">
        <v>4484.0</v>
      </c>
      <c r="H256" s="19">
        <v>21541.0</v>
      </c>
      <c r="I256" s="20"/>
      <c r="J256" s="21">
        <v>-17.3739</v>
      </c>
      <c r="K256" s="21">
        <v>-40.2206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2921203.0</v>
      </c>
      <c r="B257" s="23" t="s">
        <v>875</v>
      </c>
      <c r="C257" s="24">
        <v>28267.0</v>
      </c>
      <c r="D257" s="24">
        <v>13191.0</v>
      </c>
      <c r="E257" s="24">
        <v>13275.0</v>
      </c>
      <c r="F257" s="24">
        <v>16060.0</v>
      </c>
      <c r="G257" s="24">
        <v>10406.0</v>
      </c>
      <c r="H257" s="24">
        <v>26466.0</v>
      </c>
      <c r="I257" s="25"/>
      <c r="J257" s="26">
        <v>-11.4289</v>
      </c>
      <c r="K257" s="26">
        <v>-40.595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2921302.0</v>
      </c>
      <c r="B258" s="18" t="s">
        <v>656</v>
      </c>
      <c r="C258" s="19">
        <v>12067.0</v>
      </c>
      <c r="D258" s="19">
        <v>5003.0</v>
      </c>
      <c r="E258" s="19">
        <v>5303.0</v>
      </c>
      <c r="F258" s="19">
        <v>7789.0</v>
      </c>
      <c r="G258" s="19">
        <v>2517.0</v>
      </c>
      <c r="H258" s="19">
        <v>10306.0</v>
      </c>
      <c r="I258" s="20"/>
      <c r="J258" s="21">
        <v>-7.3133</v>
      </c>
      <c r="K258" s="21">
        <v>-38.9456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2921401.0</v>
      </c>
      <c r="B259" s="23" t="s">
        <v>876</v>
      </c>
      <c r="C259" s="24">
        <v>14261.0</v>
      </c>
      <c r="D259" s="24">
        <v>8200.0</v>
      </c>
      <c r="E259" s="24">
        <v>8123.0</v>
      </c>
      <c r="F259" s="24">
        <v>7494.0</v>
      </c>
      <c r="G259" s="24">
        <v>8829.0</v>
      </c>
      <c r="H259" s="24">
        <v>16323.0</v>
      </c>
      <c r="I259" s="25"/>
      <c r="J259" s="26">
        <v>-10.9544</v>
      </c>
      <c r="K259" s="26">
        <v>-40.5758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2921450.0</v>
      </c>
      <c r="B260" s="18" t="s">
        <v>877</v>
      </c>
      <c r="C260" s="19">
        <v>13666.0</v>
      </c>
      <c r="D260" s="19">
        <v>5394.0</v>
      </c>
      <c r="E260" s="19">
        <v>5118.0</v>
      </c>
      <c r="F260" s="19">
        <v>1809.0</v>
      </c>
      <c r="G260" s="19">
        <v>8703.0</v>
      </c>
      <c r="H260" s="19">
        <v>10512.0</v>
      </c>
      <c r="I260" s="20"/>
      <c r="J260" s="21">
        <v>-14.2419</v>
      </c>
      <c r="K260" s="21">
        <v>-40.7783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2921500.0</v>
      </c>
      <c r="B261" s="23" t="s">
        <v>878</v>
      </c>
      <c r="C261" s="24">
        <v>54552.0</v>
      </c>
      <c r="D261" s="24">
        <v>26601.0</v>
      </c>
      <c r="E261" s="24">
        <v>25759.0</v>
      </c>
      <c r="F261" s="24">
        <v>8845.0</v>
      </c>
      <c r="G261" s="24">
        <v>43515.0</v>
      </c>
      <c r="H261" s="24">
        <v>52360.0</v>
      </c>
      <c r="I261" s="25"/>
      <c r="J261" s="26">
        <v>-10.4378</v>
      </c>
      <c r="K261" s="26">
        <v>-39.3328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2921609.0</v>
      </c>
      <c r="B262" s="18" t="s">
        <v>879</v>
      </c>
      <c r="C262" s="19">
        <v>8597.0</v>
      </c>
      <c r="D262" s="19">
        <v>4243.0</v>
      </c>
      <c r="E262" s="19">
        <v>4042.0</v>
      </c>
      <c r="F262" s="19">
        <v>5539.0</v>
      </c>
      <c r="G262" s="19">
        <v>2746.0</v>
      </c>
      <c r="H262" s="19">
        <v>8285.0</v>
      </c>
      <c r="I262" s="20"/>
      <c r="J262" s="21">
        <v>-11.5586</v>
      </c>
      <c r="K262" s="21">
        <v>-43.2808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2921708.0</v>
      </c>
      <c r="B263" s="23" t="s">
        <v>880</v>
      </c>
      <c r="C263" s="24">
        <v>34494.0</v>
      </c>
      <c r="D263" s="24">
        <v>17711.0</v>
      </c>
      <c r="E263" s="24">
        <v>17496.0</v>
      </c>
      <c r="F263" s="24">
        <v>20281.0</v>
      </c>
      <c r="G263" s="24">
        <v>14926.0</v>
      </c>
      <c r="H263" s="24">
        <v>35207.0</v>
      </c>
      <c r="I263" s="25"/>
      <c r="J263" s="26">
        <v>-11.55</v>
      </c>
      <c r="K263" s="26">
        <v>-41.1561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2921807.0</v>
      </c>
      <c r="B264" s="18" t="s">
        <v>881</v>
      </c>
      <c r="C264" s="19">
        <v>12598.0</v>
      </c>
      <c r="D264" s="19">
        <v>6219.0</v>
      </c>
      <c r="E264" s="19">
        <v>6263.0</v>
      </c>
      <c r="F264" s="19">
        <v>5889.0</v>
      </c>
      <c r="G264" s="19">
        <v>6593.0</v>
      </c>
      <c r="H264" s="19">
        <v>12482.0</v>
      </c>
      <c r="I264" s="20"/>
      <c r="J264" s="21">
        <v>-15.0233</v>
      </c>
      <c r="K264" s="21">
        <v>-42.3681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2921906.0</v>
      </c>
      <c r="B265" s="23" t="s">
        <v>882</v>
      </c>
      <c r="C265" s="24">
        <v>13682.0</v>
      </c>
      <c r="D265" s="24">
        <v>5231.0</v>
      </c>
      <c r="E265" s="24">
        <v>5317.0</v>
      </c>
      <c r="F265" s="24">
        <v>4183.0</v>
      </c>
      <c r="G265" s="24">
        <v>6365.0</v>
      </c>
      <c r="H265" s="24">
        <v>10548.0</v>
      </c>
      <c r="I265" s="25"/>
      <c r="J265" s="26">
        <v>-13.0053</v>
      </c>
      <c r="K265" s="26">
        <v>-41.3708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2922003.0</v>
      </c>
      <c r="B266" s="18" t="s">
        <v>883</v>
      </c>
      <c r="C266" s="19">
        <v>28062.0</v>
      </c>
      <c r="D266" s="19">
        <v>18171.0</v>
      </c>
      <c r="E266" s="19">
        <v>17872.0</v>
      </c>
      <c r="F266" s="19">
        <v>27484.0</v>
      </c>
      <c r="G266" s="19">
        <v>8559.0</v>
      </c>
      <c r="H266" s="19">
        <v>36043.0</v>
      </c>
      <c r="I266" s="20"/>
      <c r="J266" s="21">
        <v>-18.0864</v>
      </c>
      <c r="K266" s="21">
        <v>-39.5508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2922052.0</v>
      </c>
      <c r="B267" s="23" t="s">
        <v>884</v>
      </c>
      <c r="C267" s="24">
        <v>15119.0</v>
      </c>
      <c r="D267" s="24">
        <v>6181.0</v>
      </c>
      <c r="E267" s="24">
        <v>6089.0</v>
      </c>
      <c r="F267" s="24">
        <v>5934.0</v>
      </c>
      <c r="G267" s="24">
        <v>6336.0</v>
      </c>
      <c r="H267" s="24">
        <v>12270.0</v>
      </c>
      <c r="I267" s="25"/>
      <c r="J267" s="26">
        <v>-11.9661</v>
      </c>
      <c r="K267" s="26">
        <v>-41.6389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2922102.0</v>
      </c>
      <c r="B268" s="18" t="s">
        <v>885</v>
      </c>
      <c r="C268" s="19">
        <v>21273.0</v>
      </c>
      <c r="D268" s="19">
        <v>12390.0</v>
      </c>
      <c r="E268" s="19">
        <v>12029.0</v>
      </c>
      <c r="F268" s="19">
        <v>13588.0</v>
      </c>
      <c r="G268" s="19">
        <v>10831.0</v>
      </c>
      <c r="H268" s="19">
        <v>24419.0</v>
      </c>
      <c r="I268" s="20"/>
      <c r="J268" s="21">
        <v>-23.9381</v>
      </c>
      <c r="K268" s="21">
        <v>-54.2708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2922201.0</v>
      </c>
      <c r="B269" s="23" t="s">
        <v>886</v>
      </c>
      <c r="C269" s="24">
        <v>6941.0</v>
      </c>
      <c r="D269" s="24">
        <v>3678.0</v>
      </c>
      <c r="E269" s="24">
        <v>3632.0</v>
      </c>
      <c r="F269" s="24">
        <v>3394.0</v>
      </c>
      <c r="G269" s="24">
        <v>3916.0</v>
      </c>
      <c r="H269" s="24">
        <v>7310.0</v>
      </c>
      <c r="I269" s="25"/>
      <c r="J269" s="26">
        <v>-13.0028</v>
      </c>
      <c r="K269" s="26">
        <v>-39.11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2922250.0</v>
      </c>
      <c r="B270" s="18" t="s">
        <v>887</v>
      </c>
      <c r="C270" s="19">
        <v>9052.0</v>
      </c>
      <c r="D270" s="19">
        <v>5449.0</v>
      </c>
      <c r="E270" s="19">
        <v>4823.0</v>
      </c>
      <c r="F270" s="19">
        <v>1283.0</v>
      </c>
      <c r="G270" s="19">
        <v>8989.0</v>
      </c>
      <c r="H270" s="19">
        <v>10272.0</v>
      </c>
      <c r="I270" s="20"/>
      <c r="J270" s="21">
        <v>-12.1986</v>
      </c>
      <c r="K270" s="21">
        <v>-43.8328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2922300.0</v>
      </c>
      <c r="B271" s="67" t="s">
        <v>888</v>
      </c>
      <c r="C271" s="68">
        <v>30644.0</v>
      </c>
      <c r="D271" s="68">
        <v>13717.0</v>
      </c>
      <c r="E271" s="68">
        <v>15180.0</v>
      </c>
      <c r="F271" s="68">
        <v>18038.0</v>
      </c>
      <c r="G271" s="68">
        <v>10859.0</v>
      </c>
      <c r="H271" s="68">
        <v>28897.0</v>
      </c>
      <c r="I271" s="25"/>
      <c r="J271" s="26">
        <v>-12.6264</v>
      </c>
      <c r="K271" s="26">
        <v>-38.99</v>
      </c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5.75" customHeight="1">
      <c r="A272" s="17">
        <v>2922409.0</v>
      </c>
      <c r="B272" s="18" t="s">
        <v>889</v>
      </c>
      <c r="C272" s="19">
        <v>20462.0</v>
      </c>
      <c r="D272" s="19">
        <v>10617.0</v>
      </c>
      <c r="E272" s="19">
        <v>10849.0</v>
      </c>
      <c r="F272" s="19">
        <v>9669.0</v>
      </c>
      <c r="G272" s="19">
        <v>11797.0</v>
      </c>
      <c r="H272" s="19">
        <v>21466.0</v>
      </c>
      <c r="I272" s="20"/>
      <c r="J272" s="21">
        <v>-13.2286</v>
      </c>
      <c r="K272" s="21">
        <v>-39.5047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2922508.0</v>
      </c>
      <c r="B273" s="23" t="s">
        <v>890</v>
      </c>
      <c r="C273" s="24">
        <v>26365.0</v>
      </c>
      <c r="D273" s="24">
        <v>13233.0</v>
      </c>
      <c r="E273" s="24">
        <v>14036.0</v>
      </c>
      <c r="F273" s="24">
        <v>22861.0</v>
      </c>
      <c r="G273" s="24">
        <v>4408.0</v>
      </c>
      <c r="H273" s="24">
        <v>27269.0</v>
      </c>
      <c r="I273" s="25"/>
      <c r="J273" s="26">
        <v>-6.3717</v>
      </c>
      <c r="K273" s="26">
        <v>-47.5806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2922607.0</v>
      </c>
      <c r="B274" s="18" t="s">
        <v>891</v>
      </c>
      <c r="C274" s="19">
        <v>11213.0</v>
      </c>
      <c r="D274" s="19">
        <v>6463.0</v>
      </c>
      <c r="E274" s="19">
        <v>6067.0</v>
      </c>
      <c r="F274" s="19">
        <v>3104.0</v>
      </c>
      <c r="G274" s="19">
        <v>9426.0</v>
      </c>
      <c r="H274" s="19">
        <v>12530.0</v>
      </c>
      <c r="I274" s="20"/>
      <c r="J274" s="21">
        <v>-13.5994</v>
      </c>
      <c r="K274" s="21">
        <v>-39.1069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2922656.0</v>
      </c>
      <c r="B275" s="23" t="s">
        <v>892</v>
      </c>
      <c r="C275" s="24">
        <v>11800.0</v>
      </c>
      <c r="D275" s="24">
        <v>6418.0</v>
      </c>
      <c r="E275" s="24">
        <v>5980.0</v>
      </c>
      <c r="F275" s="24">
        <v>3932.0</v>
      </c>
      <c r="G275" s="24">
        <v>8466.0</v>
      </c>
      <c r="H275" s="24">
        <v>12398.0</v>
      </c>
      <c r="I275" s="25"/>
      <c r="J275" s="26">
        <v>-10.8225</v>
      </c>
      <c r="K275" s="26">
        <v>-39.4269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2922706.0</v>
      </c>
      <c r="B276" s="18" t="s">
        <v>893</v>
      </c>
      <c r="C276" s="19">
        <v>15366.0</v>
      </c>
      <c r="D276" s="19">
        <v>8573.0</v>
      </c>
      <c r="E276" s="19">
        <v>8154.0</v>
      </c>
      <c r="F276" s="19">
        <v>6836.0</v>
      </c>
      <c r="G276" s="19">
        <v>9891.0</v>
      </c>
      <c r="H276" s="19">
        <v>16727.0</v>
      </c>
      <c r="I276" s="20"/>
      <c r="J276" s="21">
        <v>-14.7942</v>
      </c>
      <c r="K276" s="21">
        <v>-40.1425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2922730.0</v>
      </c>
      <c r="B277" s="23" t="s">
        <v>894</v>
      </c>
      <c r="C277" s="24">
        <v>7536.0</v>
      </c>
      <c r="D277" s="24">
        <v>3793.0</v>
      </c>
      <c r="E277" s="24">
        <v>3809.0</v>
      </c>
      <c r="F277" s="24">
        <v>5074.0</v>
      </c>
      <c r="G277" s="24">
        <v>2528.0</v>
      </c>
      <c r="H277" s="24">
        <v>7602.0</v>
      </c>
      <c r="I277" s="25"/>
      <c r="J277" s="26">
        <v>-23.4322</v>
      </c>
      <c r="K277" s="26">
        <v>-50.5639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2922755.0</v>
      </c>
      <c r="B278" s="18" t="s">
        <v>895</v>
      </c>
      <c r="C278" s="19">
        <v>7166.0</v>
      </c>
      <c r="D278" s="19">
        <v>3488.0</v>
      </c>
      <c r="E278" s="19">
        <v>3160.0</v>
      </c>
      <c r="F278" s="19">
        <v>2801.0</v>
      </c>
      <c r="G278" s="19">
        <v>3847.0</v>
      </c>
      <c r="H278" s="19">
        <v>6648.0</v>
      </c>
      <c r="I278" s="20"/>
      <c r="J278" s="21">
        <v>-13.81</v>
      </c>
      <c r="K278" s="21">
        <v>-39.6256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2922805.0</v>
      </c>
      <c r="B279" s="23" t="s">
        <v>896</v>
      </c>
      <c r="C279" s="24">
        <v>6592.0</v>
      </c>
      <c r="D279" s="24">
        <v>3770.0</v>
      </c>
      <c r="E279" s="24">
        <v>3668.0</v>
      </c>
      <c r="F279" s="24">
        <v>2715.0</v>
      </c>
      <c r="G279" s="24">
        <v>4723.0</v>
      </c>
      <c r="H279" s="24">
        <v>7438.0</v>
      </c>
      <c r="I279" s="25"/>
      <c r="J279" s="26">
        <v>-13.0269</v>
      </c>
      <c r="K279" s="26">
        <v>-40.0686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2922854.0</v>
      </c>
      <c r="B280" s="18" t="s">
        <v>897</v>
      </c>
      <c r="C280" s="19">
        <v>8636.0</v>
      </c>
      <c r="D280" s="19">
        <v>4069.0</v>
      </c>
      <c r="E280" s="19">
        <v>3965.0</v>
      </c>
      <c r="F280" s="19">
        <v>5237.0</v>
      </c>
      <c r="G280" s="19">
        <v>2797.0</v>
      </c>
      <c r="H280" s="19">
        <v>8034.0</v>
      </c>
      <c r="I280" s="20"/>
      <c r="J280" s="21">
        <v>-12.8186</v>
      </c>
      <c r="K280" s="21">
        <v>-41.0711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2922904.0</v>
      </c>
      <c r="B281" s="23" t="s">
        <v>898</v>
      </c>
      <c r="C281" s="24">
        <v>24405.0</v>
      </c>
      <c r="D281" s="24">
        <v>12128.0</v>
      </c>
      <c r="E281" s="24">
        <v>12004.0</v>
      </c>
      <c r="F281" s="24">
        <v>11730.0</v>
      </c>
      <c r="G281" s="24">
        <v>12402.0</v>
      </c>
      <c r="H281" s="24">
        <v>24132.0</v>
      </c>
      <c r="I281" s="25"/>
      <c r="J281" s="26">
        <v>-11.2333</v>
      </c>
      <c r="K281" s="26">
        <v>-38.4833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2923001.0</v>
      </c>
      <c r="B282" s="18" t="s">
        <v>899</v>
      </c>
      <c r="C282" s="19">
        <v>32076.0</v>
      </c>
      <c r="D282" s="19">
        <v>19385.0</v>
      </c>
      <c r="E282" s="19">
        <v>19152.0</v>
      </c>
      <c r="F282" s="19">
        <v>33518.0</v>
      </c>
      <c r="G282" s="19">
        <v>5019.0</v>
      </c>
      <c r="H282" s="19">
        <v>38537.0</v>
      </c>
      <c r="I282" s="20"/>
      <c r="J282" s="21">
        <v>-17.8919</v>
      </c>
      <c r="K282" s="21">
        <v>-39.3719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2923035.0</v>
      </c>
      <c r="B283" s="23" t="s">
        <v>900</v>
      </c>
      <c r="C283" s="24">
        <v>8502.0</v>
      </c>
      <c r="D283" s="24">
        <v>5502.0</v>
      </c>
      <c r="E283" s="24">
        <v>5171.0</v>
      </c>
      <c r="F283" s="24">
        <v>3505.0</v>
      </c>
      <c r="G283" s="24">
        <v>7168.0</v>
      </c>
      <c r="H283" s="24">
        <v>10673.0</v>
      </c>
      <c r="I283" s="25"/>
      <c r="J283" s="26">
        <v>-12.8083</v>
      </c>
      <c r="K283" s="26">
        <v>-42.1678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2923050.0</v>
      </c>
      <c r="B284" s="18" t="s">
        <v>901</v>
      </c>
      <c r="C284" s="19">
        <v>13599.0</v>
      </c>
      <c r="D284" s="19">
        <v>7529.0</v>
      </c>
      <c r="E284" s="19">
        <v>7528.0</v>
      </c>
      <c r="F284" s="19">
        <v>7505.0</v>
      </c>
      <c r="G284" s="19">
        <v>7552.0</v>
      </c>
      <c r="H284" s="19">
        <v>15057.0</v>
      </c>
      <c r="I284" s="20"/>
      <c r="J284" s="21">
        <v>-10.3222</v>
      </c>
      <c r="K284" s="21">
        <v>-38.4083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2923100.0</v>
      </c>
      <c r="B285" s="23" t="s">
        <v>902</v>
      </c>
      <c r="C285" s="24">
        <v>23909.0</v>
      </c>
      <c r="D285" s="24">
        <v>12291.0</v>
      </c>
      <c r="E285" s="24">
        <v>12652.0</v>
      </c>
      <c r="F285" s="24">
        <v>12777.0</v>
      </c>
      <c r="G285" s="24">
        <v>12166.0</v>
      </c>
      <c r="H285" s="24">
        <v>24943.0</v>
      </c>
      <c r="I285" s="25"/>
      <c r="J285" s="26">
        <v>-11.3667</v>
      </c>
      <c r="K285" s="26">
        <v>-38.3333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2923209.0</v>
      </c>
      <c r="B286" s="18" t="s">
        <v>903</v>
      </c>
      <c r="C286" s="19">
        <v>21670.0</v>
      </c>
      <c r="D286" s="19">
        <v>11128.0</v>
      </c>
      <c r="E286" s="19">
        <v>10711.0</v>
      </c>
      <c r="F286" s="19">
        <v>6583.0</v>
      </c>
      <c r="G286" s="19">
        <v>15256.0</v>
      </c>
      <c r="H286" s="19">
        <v>21839.0</v>
      </c>
      <c r="I286" s="20"/>
      <c r="J286" s="21">
        <v>-12.3169</v>
      </c>
      <c r="K286" s="21">
        <v>-42.8961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2923308.0</v>
      </c>
      <c r="B287" s="23" t="s">
        <v>904</v>
      </c>
      <c r="C287" s="24">
        <v>7525.0</v>
      </c>
      <c r="D287" s="24">
        <v>4206.0</v>
      </c>
      <c r="E287" s="24">
        <v>4081.0</v>
      </c>
      <c r="F287" s="24">
        <v>2755.0</v>
      </c>
      <c r="G287" s="24">
        <v>5532.0</v>
      </c>
      <c r="H287" s="24">
        <v>8287.0</v>
      </c>
      <c r="I287" s="25"/>
      <c r="J287" s="26">
        <v>-12.0167</v>
      </c>
      <c r="K287" s="26">
        <v>-38.6167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2923357.0</v>
      </c>
      <c r="B288" s="18" t="s">
        <v>905</v>
      </c>
      <c r="C288" s="19">
        <v>15356.0</v>
      </c>
      <c r="D288" s="19">
        <v>8387.0</v>
      </c>
      <c r="E288" s="19">
        <v>8090.0</v>
      </c>
      <c r="F288" s="19">
        <v>6361.0</v>
      </c>
      <c r="G288" s="19">
        <v>10116.0</v>
      </c>
      <c r="H288" s="19">
        <v>16477.0</v>
      </c>
      <c r="I288" s="20"/>
      <c r="J288" s="21">
        <v>-10.9703</v>
      </c>
      <c r="K288" s="21">
        <v>-41.0831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2923407.0</v>
      </c>
      <c r="B289" s="23" t="s">
        <v>906</v>
      </c>
      <c r="C289" s="24">
        <v>20099.0</v>
      </c>
      <c r="D289" s="24">
        <v>10598.0</v>
      </c>
      <c r="E289" s="24">
        <v>10181.0</v>
      </c>
      <c r="F289" s="24">
        <v>9830.0</v>
      </c>
      <c r="G289" s="24">
        <v>10949.0</v>
      </c>
      <c r="H289" s="24">
        <v>20779.0</v>
      </c>
      <c r="I289" s="25"/>
      <c r="J289" s="26">
        <v>-14.2672</v>
      </c>
      <c r="K289" s="26">
        <v>-43.1619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2923506.0</v>
      </c>
      <c r="B290" s="18" t="s">
        <v>907</v>
      </c>
      <c r="C290" s="19">
        <v>7518.0</v>
      </c>
      <c r="D290" s="19">
        <v>4174.0</v>
      </c>
      <c r="E290" s="19">
        <v>4234.0</v>
      </c>
      <c r="F290" s="19">
        <v>5237.0</v>
      </c>
      <c r="G290" s="19">
        <v>3171.0</v>
      </c>
      <c r="H290" s="19">
        <v>8408.0</v>
      </c>
      <c r="I290" s="20"/>
      <c r="J290" s="21">
        <v>-12.5289</v>
      </c>
      <c r="K290" s="21">
        <v>-41.5589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2923605.0</v>
      </c>
      <c r="B291" s="23" t="s">
        <v>908</v>
      </c>
      <c r="C291" s="24">
        <v>18921.0</v>
      </c>
      <c r="D291" s="24">
        <v>10565.0</v>
      </c>
      <c r="E291" s="24">
        <v>10433.0</v>
      </c>
      <c r="F291" s="24">
        <v>10029.0</v>
      </c>
      <c r="G291" s="24">
        <v>10969.0</v>
      </c>
      <c r="H291" s="24">
        <v>20998.0</v>
      </c>
      <c r="I291" s="25"/>
      <c r="J291" s="26">
        <v>-13.4425</v>
      </c>
      <c r="K291" s="26">
        <v>-42.2389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2923704.0</v>
      </c>
      <c r="B292" s="18" t="s">
        <v>909</v>
      </c>
      <c r="C292" s="19">
        <v>27679.0</v>
      </c>
      <c r="D292" s="19">
        <v>14917.0</v>
      </c>
      <c r="E292" s="19">
        <v>14558.0</v>
      </c>
      <c r="F292" s="19">
        <v>10915.0</v>
      </c>
      <c r="G292" s="19">
        <v>18560.0</v>
      </c>
      <c r="H292" s="19">
        <v>29475.0</v>
      </c>
      <c r="I292" s="20"/>
      <c r="J292" s="21">
        <v>-12.6906</v>
      </c>
      <c r="K292" s="21">
        <v>-43.1842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2923803.0</v>
      </c>
      <c r="B293" s="23" t="s">
        <v>910</v>
      </c>
      <c r="C293" s="24">
        <v>26591.0</v>
      </c>
      <c r="D293" s="24">
        <v>13670.0</v>
      </c>
      <c r="E293" s="24">
        <v>14112.0</v>
      </c>
      <c r="F293" s="24">
        <v>9534.0</v>
      </c>
      <c r="G293" s="24">
        <v>18248.0</v>
      </c>
      <c r="H293" s="24">
        <v>27782.0</v>
      </c>
      <c r="I293" s="25"/>
      <c r="J293" s="26">
        <v>-10.6875</v>
      </c>
      <c r="K293" s="26">
        <v>-37.8617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17">
        <v>2923902.0</v>
      </c>
      <c r="B294" s="18" t="s">
        <v>911</v>
      </c>
      <c r="C294" s="19">
        <v>13048.0</v>
      </c>
      <c r="D294" s="19">
        <v>5495.0</v>
      </c>
      <c r="E294" s="19">
        <v>5358.0</v>
      </c>
      <c r="F294" s="19">
        <v>7383.0</v>
      </c>
      <c r="G294" s="19">
        <v>3470.0</v>
      </c>
      <c r="H294" s="19">
        <v>10853.0</v>
      </c>
      <c r="I294" s="20"/>
      <c r="J294" s="21">
        <v>-15.4642</v>
      </c>
      <c r="K294" s="21">
        <v>-39.6511</v>
      </c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2">
        <v>2924009.0</v>
      </c>
      <c r="B295" s="23" t="s">
        <v>912</v>
      </c>
      <c r="C295" s="24">
        <v>96499.0</v>
      </c>
      <c r="D295" s="24">
        <v>51957.0</v>
      </c>
      <c r="E295" s="24">
        <v>56462.0</v>
      </c>
      <c r="F295" s="24">
        <v>93457.0</v>
      </c>
      <c r="G295" s="24">
        <v>14962.0</v>
      </c>
      <c r="H295" s="24">
        <v>108419.0</v>
      </c>
      <c r="I295" s="25"/>
      <c r="J295" s="26">
        <v>-9.4061</v>
      </c>
      <c r="K295" s="26">
        <v>-38.2147</v>
      </c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17">
        <v>2924058.0</v>
      </c>
      <c r="B296" s="18" t="s">
        <v>913</v>
      </c>
      <c r="C296" s="19">
        <v>13531.0</v>
      </c>
      <c r="D296" s="19">
        <v>6817.0</v>
      </c>
      <c r="E296" s="19">
        <v>6935.0</v>
      </c>
      <c r="F296" s="19">
        <v>5174.0</v>
      </c>
      <c r="G296" s="19">
        <v>8578.0</v>
      </c>
      <c r="H296" s="19">
        <v>13752.0</v>
      </c>
      <c r="I296" s="20"/>
      <c r="J296" s="21">
        <v>-11.8339</v>
      </c>
      <c r="K296" s="21">
        <v>-39.6125</v>
      </c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2">
        <v>2924108.0</v>
      </c>
      <c r="B297" s="23" t="s">
        <v>914</v>
      </c>
      <c r="C297" s="24">
        <v>6764.0</v>
      </c>
      <c r="D297" s="24">
        <v>3411.0</v>
      </c>
      <c r="E297" s="24">
        <v>3485.0</v>
      </c>
      <c r="F297" s="24">
        <v>1711.0</v>
      </c>
      <c r="G297" s="24">
        <v>5185.0</v>
      </c>
      <c r="H297" s="24">
        <v>6896.0</v>
      </c>
      <c r="I297" s="25"/>
      <c r="J297" s="26">
        <v>-12.15</v>
      </c>
      <c r="K297" s="26">
        <v>-38.65</v>
      </c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136">
        <v>2924207.0</v>
      </c>
      <c r="B298" s="137" t="s">
        <v>915</v>
      </c>
      <c r="C298" s="138">
        <v>16953.0</v>
      </c>
      <c r="D298" s="138">
        <v>8683.0</v>
      </c>
      <c r="E298" s="138">
        <v>8312.0</v>
      </c>
      <c r="F298" s="138">
        <v>2786.0</v>
      </c>
      <c r="G298" s="138">
        <v>14209.0</v>
      </c>
      <c r="H298" s="138">
        <v>16995.0</v>
      </c>
      <c r="I298" s="20"/>
      <c r="J298" s="21">
        <v>-10.0136</v>
      </c>
      <c r="K298" s="21">
        <v>-37.8942</v>
      </c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2">
        <v>2924306.0</v>
      </c>
      <c r="B299" s="23" t="s">
        <v>916</v>
      </c>
      <c r="C299" s="24">
        <v>18977.0</v>
      </c>
      <c r="D299" s="24">
        <v>8738.0</v>
      </c>
      <c r="E299" s="24">
        <v>9247.0</v>
      </c>
      <c r="F299" s="24">
        <v>7611.0</v>
      </c>
      <c r="G299" s="24">
        <v>10374.0</v>
      </c>
      <c r="H299" s="24">
        <v>17985.0</v>
      </c>
      <c r="I299" s="25"/>
      <c r="J299" s="26">
        <v>-13.1519</v>
      </c>
      <c r="K299" s="26">
        <v>-41.7728</v>
      </c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17">
        <v>2924405.0</v>
      </c>
      <c r="B300" s="18" t="s">
        <v>917</v>
      </c>
      <c r="C300" s="19">
        <v>30713.0</v>
      </c>
      <c r="D300" s="19">
        <v>16674.0</v>
      </c>
      <c r="E300" s="19">
        <v>16141.0</v>
      </c>
      <c r="F300" s="19">
        <v>11006.0</v>
      </c>
      <c r="G300" s="19">
        <v>21809.0</v>
      </c>
      <c r="H300" s="19">
        <v>32815.0</v>
      </c>
      <c r="I300" s="20"/>
      <c r="J300" s="21">
        <v>-10.0031</v>
      </c>
      <c r="K300" s="21">
        <v>-42.5044</v>
      </c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2">
        <v>2924504.0</v>
      </c>
      <c r="B301" s="23" t="s">
        <v>918</v>
      </c>
      <c r="C301" s="24">
        <v>15494.0</v>
      </c>
      <c r="D301" s="24">
        <v>8014.0</v>
      </c>
      <c r="E301" s="24">
        <v>7615.0</v>
      </c>
      <c r="F301" s="24">
        <v>4319.0</v>
      </c>
      <c r="G301" s="24">
        <v>11310.0</v>
      </c>
      <c r="H301" s="24">
        <v>15629.0</v>
      </c>
      <c r="I301" s="25"/>
      <c r="J301" s="26">
        <v>-14.4925</v>
      </c>
      <c r="K301" s="26">
        <v>-42.6872</v>
      </c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17">
        <v>2924603.0</v>
      </c>
      <c r="B302" s="18" t="s">
        <v>919</v>
      </c>
      <c r="C302" s="19">
        <v>20869.0</v>
      </c>
      <c r="D302" s="19">
        <v>10324.0</v>
      </c>
      <c r="E302" s="19">
        <v>9795.0</v>
      </c>
      <c r="F302" s="19">
        <v>11235.0</v>
      </c>
      <c r="G302" s="19">
        <v>8884.0</v>
      </c>
      <c r="H302" s="19">
        <v>20119.0</v>
      </c>
      <c r="I302" s="20"/>
      <c r="J302" s="21">
        <v>-10.7417</v>
      </c>
      <c r="K302" s="21">
        <v>-40.3608</v>
      </c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2">
        <v>2924652.0</v>
      </c>
      <c r="B303" s="23" t="s">
        <v>920</v>
      </c>
      <c r="C303" s="24">
        <v>10927.0</v>
      </c>
      <c r="D303" s="24">
        <v>5199.0</v>
      </c>
      <c r="E303" s="24">
        <v>5146.0</v>
      </c>
      <c r="F303" s="24">
        <v>5842.0</v>
      </c>
      <c r="G303" s="24">
        <v>4503.0</v>
      </c>
      <c r="H303" s="24">
        <v>10345.0</v>
      </c>
      <c r="I303" s="25"/>
      <c r="J303" s="26">
        <v>-11.8125</v>
      </c>
      <c r="K303" s="26">
        <v>-39.9086</v>
      </c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17">
        <v>2924678.0</v>
      </c>
      <c r="B304" s="18" t="s">
        <v>921</v>
      </c>
      <c r="C304" s="19">
        <v>10425.0</v>
      </c>
      <c r="D304" s="19">
        <v>5177.0</v>
      </c>
      <c r="E304" s="19">
        <v>4658.0</v>
      </c>
      <c r="F304" s="19">
        <v>3696.0</v>
      </c>
      <c r="G304" s="19">
        <v>6139.0</v>
      </c>
      <c r="H304" s="19">
        <v>9835.0</v>
      </c>
      <c r="I304" s="20"/>
      <c r="J304" s="21">
        <v>-13.7619</v>
      </c>
      <c r="K304" s="21">
        <v>-39.3789</v>
      </c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2">
        <v>2924702.0</v>
      </c>
      <c r="B305" s="23" t="s">
        <v>922</v>
      </c>
      <c r="C305" s="24">
        <v>16128.0</v>
      </c>
      <c r="D305" s="24">
        <v>6445.0</v>
      </c>
      <c r="E305" s="24">
        <v>6344.0</v>
      </c>
      <c r="F305" s="24">
        <v>6196.0</v>
      </c>
      <c r="G305" s="24">
        <v>6593.0</v>
      </c>
      <c r="H305" s="24">
        <v>12789.0</v>
      </c>
      <c r="I305" s="25"/>
      <c r="J305" s="26">
        <v>-14.94</v>
      </c>
      <c r="K305" s="26">
        <v>-41.72</v>
      </c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17">
        <v>2924801.0</v>
      </c>
      <c r="B306" s="18" t="s">
        <v>923</v>
      </c>
      <c r="C306" s="19">
        <v>19037.0</v>
      </c>
      <c r="D306" s="19">
        <v>11287.0</v>
      </c>
      <c r="E306" s="19">
        <v>11124.0</v>
      </c>
      <c r="F306" s="19">
        <v>15156.0</v>
      </c>
      <c r="G306" s="19">
        <v>7255.0</v>
      </c>
      <c r="H306" s="19">
        <v>22411.0</v>
      </c>
      <c r="I306" s="20"/>
      <c r="J306" s="21">
        <v>-11.7303</v>
      </c>
      <c r="K306" s="21">
        <v>-40.5553</v>
      </c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2">
        <v>2924900.0</v>
      </c>
      <c r="B307" s="23" t="s">
        <v>925</v>
      </c>
      <c r="C307" s="24">
        <v>7963.0</v>
      </c>
      <c r="D307" s="24">
        <v>4572.0</v>
      </c>
      <c r="E307" s="24">
        <v>4250.0</v>
      </c>
      <c r="F307" s="24">
        <v>3640.0</v>
      </c>
      <c r="G307" s="24">
        <v>5182.0</v>
      </c>
      <c r="H307" s="24">
        <v>8822.0</v>
      </c>
      <c r="I307" s="25"/>
      <c r="J307" s="26">
        <v>-13.2589</v>
      </c>
      <c r="K307" s="26">
        <v>-40.3689</v>
      </c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17">
        <v>2925006.0</v>
      </c>
      <c r="B308" s="18" t="s">
        <v>926</v>
      </c>
      <c r="C308" s="19">
        <v>21707.0</v>
      </c>
      <c r="D308" s="19">
        <v>12104.0</v>
      </c>
      <c r="E308" s="19">
        <v>12393.0</v>
      </c>
      <c r="F308" s="19">
        <v>14878.0</v>
      </c>
      <c r="G308" s="19">
        <v>9619.0</v>
      </c>
      <c r="H308" s="19">
        <v>24497.0</v>
      </c>
      <c r="I308" s="20"/>
      <c r="J308" s="21">
        <v>-25.7161</v>
      </c>
      <c r="K308" s="21">
        <v>-53.7661</v>
      </c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2">
        <v>2925105.0</v>
      </c>
      <c r="B309" s="23" t="s">
        <v>927</v>
      </c>
      <c r="C309" s="24">
        <v>44213.0</v>
      </c>
      <c r="D309" s="24">
        <v>21804.0</v>
      </c>
      <c r="E309" s="24">
        <v>22956.0</v>
      </c>
      <c r="F309" s="24">
        <v>34698.0</v>
      </c>
      <c r="G309" s="24">
        <v>10062.0</v>
      </c>
      <c r="H309" s="24">
        <v>44760.0</v>
      </c>
      <c r="I309" s="25"/>
      <c r="J309" s="26">
        <v>-14.5297</v>
      </c>
      <c r="K309" s="26">
        <v>-40.3653</v>
      </c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17">
        <v>2925204.0</v>
      </c>
      <c r="B310" s="18" t="s">
        <v>928</v>
      </c>
      <c r="C310" s="19">
        <v>26203.0</v>
      </c>
      <c r="D310" s="19">
        <v>16082.0</v>
      </c>
      <c r="E310" s="19">
        <v>16982.0</v>
      </c>
      <c r="F310" s="19">
        <v>28373.0</v>
      </c>
      <c r="G310" s="19">
        <v>4691.0</v>
      </c>
      <c r="H310" s="19">
        <v>33064.0</v>
      </c>
      <c r="I310" s="20"/>
      <c r="J310" s="21">
        <v>-12.4306</v>
      </c>
      <c r="K310" s="21">
        <v>-38.3278</v>
      </c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2">
        <v>2925253.0</v>
      </c>
      <c r="B311" s="23" t="s">
        <v>930</v>
      </c>
      <c r="C311" s="24">
        <v>17187.0</v>
      </c>
      <c r="D311" s="24">
        <v>7924.0</v>
      </c>
      <c r="E311" s="24">
        <v>7817.0</v>
      </c>
      <c r="F311" s="24">
        <v>8405.0</v>
      </c>
      <c r="G311" s="24">
        <v>7336.0</v>
      </c>
      <c r="H311" s="24">
        <v>15741.0</v>
      </c>
      <c r="I311" s="25"/>
      <c r="J311" s="26">
        <v>-10.8628</v>
      </c>
      <c r="K311" s="26">
        <v>-40.1336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17">
        <v>2925303.0</v>
      </c>
      <c r="B312" s="18" t="s">
        <v>931</v>
      </c>
      <c r="C312" s="19">
        <v>95721.0</v>
      </c>
      <c r="D312" s="19">
        <v>63393.0</v>
      </c>
      <c r="E312" s="19">
        <v>63377.0</v>
      </c>
      <c r="F312" s="19">
        <v>104090.0</v>
      </c>
      <c r="G312" s="19">
        <v>22680.0</v>
      </c>
      <c r="H312" s="19">
        <v>126770.0</v>
      </c>
      <c r="I312" s="20"/>
      <c r="J312" s="21">
        <v>-16.4497</v>
      </c>
      <c r="K312" s="21">
        <v>-39.0647</v>
      </c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2">
        <v>2925402.0</v>
      </c>
      <c r="B313" s="23" t="s">
        <v>932</v>
      </c>
      <c r="C313" s="24">
        <v>14579.0</v>
      </c>
      <c r="D313" s="24">
        <v>5077.0</v>
      </c>
      <c r="E313" s="24">
        <v>4752.0</v>
      </c>
      <c r="F313" s="24">
        <v>6604.0</v>
      </c>
      <c r="G313" s="24">
        <v>3225.0</v>
      </c>
      <c r="H313" s="24">
        <v>9829.0</v>
      </c>
      <c r="I313" s="25"/>
      <c r="J313" s="26">
        <v>-15.5947</v>
      </c>
      <c r="K313" s="26">
        <v>-39.8767</v>
      </c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17">
        <v>2925501.0</v>
      </c>
      <c r="B314" s="18" t="s">
        <v>933</v>
      </c>
      <c r="C314" s="19">
        <v>26498.0</v>
      </c>
      <c r="D314" s="19">
        <v>13975.0</v>
      </c>
      <c r="E314" s="19">
        <v>13637.0</v>
      </c>
      <c r="F314" s="19">
        <v>15454.0</v>
      </c>
      <c r="G314" s="19">
        <v>12158.0</v>
      </c>
      <c r="H314" s="19">
        <v>27612.0</v>
      </c>
      <c r="I314" s="20"/>
      <c r="J314" s="21">
        <v>-17.3411</v>
      </c>
      <c r="K314" s="21">
        <v>-39.2208</v>
      </c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2">
        <v>2925600.0</v>
      </c>
      <c r="B315" s="23" t="s">
        <v>934</v>
      </c>
      <c r="C315" s="24">
        <v>13730.0</v>
      </c>
      <c r="D315" s="24">
        <v>7002.0</v>
      </c>
      <c r="E315" s="24">
        <v>6754.0</v>
      </c>
      <c r="F315" s="24">
        <v>9057.0</v>
      </c>
      <c r="G315" s="24">
        <v>4699.0</v>
      </c>
      <c r="H315" s="24">
        <v>13756.0</v>
      </c>
      <c r="I315" s="25"/>
      <c r="J315" s="26">
        <v>-11.2961</v>
      </c>
      <c r="K315" s="26">
        <v>-41.9867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17">
        <v>2925709.0</v>
      </c>
      <c r="B316" s="18" t="s">
        <v>935</v>
      </c>
      <c r="C316" s="19">
        <v>17045.0</v>
      </c>
      <c r="D316" s="19">
        <v>6985.0</v>
      </c>
      <c r="E316" s="19">
        <v>6672.0</v>
      </c>
      <c r="F316" s="19">
        <v>4198.0</v>
      </c>
      <c r="G316" s="19">
        <v>9459.0</v>
      </c>
      <c r="H316" s="19">
        <v>13657.0</v>
      </c>
      <c r="I316" s="20"/>
      <c r="J316" s="21">
        <v>-14.6894</v>
      </c>
      <c r="K316" s="21">
        <v>-41.6783</v>
      </c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2">
        <v>2925758.0</v>
      </c>
      <c r="B317" s="23" t="s">
        <v>936</v>
      </c>
      <c r="C317" s="24">
        <v>19404.0</v>
      </c>
      <c r="D317" s="24">
        <v>12222.0</v>
      </c>
      <c r="E317" s="24">
        <v>11635.0</v>
      </c>
      <c r="F317" s="24">
        <v>9576.0</v>
      </c>
      <c r="G317" s="24">
        <v>14281.0</v>
      </c>
      <c r="H317" s="24">
        <v>23857.0</v>
      </c>
      <c r="I317" s="25"/>
      <c r="J317" s="26">
        <v>-13.4486</v>
      </c>
      <c r="K317" s="26">
        <v>-39.4214</v>
      </c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17">
        <v>2925808.0</v>
      </c>
      <c r="B318" s="18" t="s">
        <v>937</v>
      </c>
      <c r="C318" s="19">
        <v>24613.0</v>
      </c>
      <c r="D318" s="19">
        <v>12277.0</v>
      </c>
      <c r="E318" s="19">
        <v>12306.0</v>
      </c>
      <c r="F318" s="19">
        <v>12492.0</v>
      </c>
      <c r="G318" s="19">
        <v>12091.0</v>
      </c>
      <c r="H318" s="19">
        <v>24583.0</v>
      </c>
      <c r="I318" s="20"/>
      <c r="J318" s="21">
        <v>-7.3583</v>
      </c>
      <c r="K318" s="21">
        <v>-35.8983</v>
      </c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2">
        <v>2925907.0</v>
      </c>
      <c r="B319" s="23" t="s">
        <v>938</v>
      </c>
      <c r="C319" s="24">
        <v>26376.0</v>
      </c>
      <c r="D319" s="24">
        <v>14019.0</v>
      </c>
      <c r="E319" s="24">
        <v>13224.0</v>
      </c>
      <c r="F319" s="24">
        <v>6384.0</v>
      </c>
      <c r="G319" s="24">
        <v>20859.0</v>
      </c>
      <c r="H319" s="24">
        <v>27243.0</v>
      </c>
      <c r="I319" s="25"/>
      <c r="J319" s="26">
        <v>-10.7525</v>
      </c>
      <c r="K319" s="26">
        <v>-39.2092</v>
      </c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17">
        <v>2925931.0</v>
      </c>
      <c r="B320" s="18" t="s">
        <v>939</v>
      </c>
      <c r="C320" s="19">
        <v>9466.0</v>
      </c>
      <c r="D320" s="19">
        <v>4877.0</v>
      </c>
      <c r="E320" s="19">
        <v>4671.0</v>
      </c>
      <c r="F320" s="19">
        <v>3663.0</v>
      </c>
      <c r="G320" s="19">
        <v>5885.0</v>
      </c>
      <c r="H320" s="19">
        <v>9548.0</v>
      </c>
      <c r="I320" s="20"/>
      <c r="J320" s="21">
        <v>-11.4117</v>
      </c>
      <c r="K320" s="21">
        <v>-40.1283</v>
      </c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2">
        <v>2925956.0</v>
      </c>
      <c r="B321" s="23" t="s">
        <v>940</v>
      </c>
      <c r="C321" s="24">
        <v>22600.0</v>
      </c>
      <c r="D321" s="24">
        <v>12515.0</v>
      </c>
      <c r="E321" s="24">
        <v>13040.0</v>
      </c>
      <c r="F321" s="24">
        <v>7238.0</v>
      </c>
      <c r="G321" s="24">
        <v>18317.0</v>
      </c>
      <c r="H321" s="24">
        <v>25555.0</v>
      </c>
      <c r="I321" s="25"/>
      <c r="J321" s="26">
        <v>-12.4083</v>
      </c>
      <c r="K321" s="26">
        <v>-39.5014</v>
      </c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17">
        <v>2926004.0</v>
      </c>
      <c r="B322" s="18" t="s">
        <v>941</v>
      </c>
      <c r="C322" s="19">
        <v>36257.0</v>
      </c>
      <c r="D322" s="19">
        <v>19545.0</v>
      </c>
      <c r="E322" s="19">
        <v>19604.0</v>
      </c>
      <c r="F322" s="19">
        <v>23607.0</v>
      </c>
      <c r="G322" s="19">
        <v>15542.0</v>
      </c>
      <c r="H322" s="19">
        <v>39149.0</v>
      </c>
      <c r="I322" s="20"/>
      <c r="J322" s="21">
        <v>-9.6217</v>
      </c>
      <c r="K322" s="21">
        <v>-42.0814</v>
      </c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2">
        <v>2926103.0</v>
      </c>
      <c r="B323" s="23" t="s">
        <v>942</v>
      </c>
      <c r="C323" s="24">
        <v>10891.0</v>
      </c>
      <c r="D323" s="24">
        <v>6027.0</v>
      </c>
      <c r="E323" s="24">
        <v>6032.0</v>
      </c>
      <c r="F323" s="24">
        <v>6726.0</v>
      </c>
      <c r="G323" s="24">
        <v>5333.0</v>
      </c>
      <c r="H323" s="24">
        <v>12059.0</v>
      </c>
      <c r="I323" s="25"/>
      <c r="J323" s="26">
        <v>-11.495</v>
      </c>
      <c r="K323" s="26">
        <v>-39.4256</v>
      </c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17">
        <v>2926202.0</v>
      </c>
      <c r="B324" s="18" t="s">
        <v>943</v>
      </c>
      <c r="C324" s="19">
        <v>21917.0</v>
      </c>
      <c r="D324" s="19">
        <v>11443.0</v>
      </c>
      <c r="E324" s="19">
        <v>10498.0</v>
      </c>
      <c r="F324" s="19">
        <v>10746.0</v>
      </c>
      <c r="G324" s="19">
        <v>11195.0</v>
      </c>
      <c r="H324" s="19">
        <v>21941.0</v>
      </c>
      <c r="I324" s="20"/>
      <c r="J324" s="21">
        <v>-11.7461</v>
      </c>
      <c r="K324" s="21">
        <v>-44.91</v>
      </c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65">
        <v>2926301.0</v>
      </c>
      <c r="B325" s="67" t="s">
        <v>944</v>
      </c>
      <c r="C325" s="68">
        <v>31633.0</v>
      </c>
      <c r="D325" s="68">
        <v>16124.0</v>
      </c>
      <c r="E325" s="68">
        <v>16957.0</v>
      </c>
      <c r="F325" s="68">
        <v>19860.0</v>
      </c>
      <c r="G325" s="68">
        <v>13221.0</v>
      </c>
      <c r="H325" s="68">
        <v>33081.0</v>
      </c>
      <c r="I325" s="25"/>
      <c r="J325" s="26">
        <v>-11.8069</v>
      </c>
      <c r="K325" s="26">
        <v>-39.3856</v>
      </c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5.75" customHeight="1">
      <c r="A326" s="17">
        <v>2926400.0</v>
      </c>
      <c r="B326" s="18" t="s">
        <v>945</v>
      </c>
      <c r="C326" s="19">
        <v>28643.0</v>
      </c>
      <c r="D326" s="19">
        <v>15596.0</v>
      </c>
      <c r="E326" s="19">
        <v>15055.0</v>
      </c>
      <c r="F326" s="19">
        <v>13096.0</v>
      </c>
      <c r="G326" s="19">
        <v>17555.0</v>
      </c>
      <c r="H326" s="19">
        <v>30651.0</v>
      </c>
      <c r="I326" s="20"/>
      <c r="J326" s="21">
        <v>-13.6092</v>
      </c>
      <c r="K326" s="21">
        <v>-42.9389</v>
      </c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2">
        <v>2926509.0</v>
      </c>
      <c r="B327" s="23" t="s">
        <v>946</v>
      </c>
      <c r="C327" s="24">
        <v>13903.0</v>
      </c>
      <c r="D327" s="24">
        <v>7234.0</v>
      </c>
      <c r="E327" s="24">
        <v>7033.0</v>
      </c>
      <c r="F327" s="24">
        <v>1921.0</v>
      </c>
      <c r="G327" s="24">
        <v>12346.0</v>
      </c>
      <c r="H327" s="24">
        <v>14267.0</v>
      </c>
      <c r="I327" s="25"/>
      <c r="J327" s="26">
        <v>-11.0472</v>
      </c>
      <c r="K327" s="26">
        <v>-38.4333</v>
      </c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17">
        <v>2926608.0</v>
      </c>
      <c r="B328" s="18" t="s">
        <v>947</v>
      </c>
      <c r="C328" s="19">
        <v>46270.0</v>
      </c>
      <c r="D328" s="19">
        <v>23749.0</v>
      </c>
      <c r="E328" s="19">
        <v>24522.0</v>
      </c>
      <c r="F328" s="19">
        <v>29775.0</v>
      </c>
      <c r="G328" s="19">
        <v>18496.0</v>
      </c>
      <c r="H328" s="19">
        <v>48271.0</v>
      </c>
      <c r="I328" s="20"/>
      <c r="J328" s="21">
        <v>-10.8344</v>
      </c>
      <c r="K328" s="21">
        <v>-38.5358</v>
      </c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2">
        <v>2926657.0</v>
      </c>
      <c r="B329" s="23" t="s">
        <v>948</v>
      </c>
      <c r="C329" s="24">
        <v>15303.0</v>
      </c>
      <c r="D329" s="24">
        <v>4474.0</v>
      </c>
      <c r="E329" s="24">
        <v>4099.0</v>
      </c>
      <c r="F329" s="24">
        <v>4624.0</v>
      </c>
      <c r="G329" s="24">
        <v>3949.0</v>
      </c>
      <c r="H329" s="24">
        <v>8573.0</v>
      </c>
      <c r="I329" s="25"/>
      <c r="J329" s="26">
        <v>-15.4592</v>
      </c>
      <c r="K329" s="26">
        <v>-40.7411</v>
      </c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17">
        <v>2926707.0</v>
      </c>
      <c r="B330" s="18" t="s">
        <v>949</v>
      </c>
      <c r="C330" s="19">
        <v>13935.0</v>
      </c>
      <c r="D330" s="19">
        <v>6221.0</v>
      </c>
      <c r="E330" s="19">
        <v>6758.0</v>
      </c>
      <c r="F330" s="19">
        <v>6300.0</v>
      </c>
      <c r="G330" s="19">
        <v>6679.0</v>
      </c>
      <c r="H330" s="19">
        <v>12979.0</v>
      </c>
      <c r="I330" s="20"/>
      <c r="J330" s="21">
        <v>-13.5789</v>
      </c>
      <c r="K330" s="21">
        <v>-41.8114</v>
      </c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2">
        <v>2926806.0</v>
      </c>
      <c r="B331" s="23" t="s">
        <v>950</v>
      </c>
      <c r="C331" s="24">
        <v>14637.0</v>
      </c>
      <c r="D331" s="24">
        <v>7424.0</v>
      </c>
      <c r="E331" s="24">
        <v>7362.0</v>
      </c>
      <c r="F331" s="24">
        <v>5976.0</v>
      </c>
      <c r="G331" s="24">
        <v>8810.0</v>
      </c>
      <c r="H331" s="24">
        <v>14786.0</v>
      </c>
      <c r="I331" s="25"/>
      <c r="J331" s="26">
        <v>-14.4114</v>
      </c>
      <c r="K331" s="26">
        <v>-42.0756</v>
      </c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17">
        <v>2926905.0</v>
      </c>
      <c r="B332" s="18" t="s">
        <v>951</v>
      </c>
      <c r="C332" s="19">
        <v>12010.0</v>
      </c>
      <c r="D332" s="19">
        <v>5935.0</v>
      </c>
      <c r="E332" s="19">
        <v>5988.0</v>
      </c>
      <c r="F332" s="19">
        <v>5267.0</v>
      </c>
      <c r="G332" s="19">
        <v>6656.0</v>
      </c>
      <c r="H332" s="19">
        <v>11923.0</v>
      </c>
      <c r="I332" s="20"/>
      <c r="J332" s="21">
        <v>-13.1278</v>
      </c>
      <c r="K332" s="21">
        <v>-42.2919</v>
      </c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2">
        <v>2927002.0</v>
      </c>
      <c r="B333" s="23" t="s">
        <v>952</v>
      </c>
      <c r="C333" s="24">
        <v>33260.0</v>
      </c>
      <c r="D333" s="24">
        <v>18628.0</v>
      </c>
      <c r="E333" s="24">
        <v>18499.0</v>
      </c>
      <c r="F333" s="24">
        <v>23302.0</v>
      </c>
      <c r="G333" s="24">
        <v>13825.0</v>
      </c>
      <c r="H333" s="24">
        <v>37127.0</v>
      </c>
      <c r="I333" s="25"/>
      <c r="J333" s="26">
        <v>-11.4847</v>
      </c>
      <c r="K333" s="26">
        <v>-37.9328</v>
      </c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17">
        <v>2927101.0</v>
      </c>
      <c r="B334" s="18" t="s">
        <v>953</v>
      </c>
      <c r="C334" s="19">
        <v>6260.0</v>
      </c>
      <c r="D334" s="19">
        <v>3844.0</v>
      </c>
      <c r="E334" s="19">
        <v>3935.0</v>
      </c>
      <c r="F334" s="19">
        <v>6542.0</v>
      </c>
      <c r="G334" s="19">
        <v>1237.0</v>
      </c>
      <c r="H334" s="19">
        <v>7779.0</v>
      </c>
      <c r="I334" s="20"/>
      <c r="J334" s="21">
        <v>-8.8456</v>
      </c>
      <c r="K334" s="21">
        <v>-38.7667</v>
      </c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2">
        <v>2927200.0</v>
      </c>
      <c r="B335" s="23" t="s">
        <v>954</v>
      </c>
      <c r="C335" s="24">
        <v>29026.0</v>
      </c>
      <c r="D335" s="24">
        <v>14542.0</v>
      </c>
      <c r="E335" s="24">
        <v>15327.0</v>
      </c>
      <c r="F335" s="24">
        <v>22070.0</v>
      </c>
      <c r="G335" s="24">
        <v>7799.0</v>
      </c>
      <c r="H335" s="24">
        <v>29869.0</v>
      </c>
      <c r="I335" s="25"/>
      <c r="J335" s="26">
        <v>-5.8814</v>
      </c>
      <c r="K335" s="26">
        <v>-35.9347</v>
      </c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17">
        <v>2927309.0</v>
      </c>
      <c r="B336" s="18" t="s">
        <v>955</v>
      </c>
      <c r="C336" s="19">
        <v>10377.0</v>
      </c>
      <c r="D336" s="19">
        <v>6558.0</v>
      </c>
      <c r="E336" s="19">
        <v>6907.0</v>
      </c>
      <c r="F336" s="19">
        <v>5972.0</v>
      </c>
      <c r="G336" s="19">
        <v>7493.0</v>
      </c>
      <c r="H336" s="19">
        <v>13465.0</v>
      </c>
      <c r="I336" s="20"/>
      <c r="J336" s="21">
        <v>-12.8711</v>
      </c>
      <c r="K336" s="21">
        <v>-38.7644</v>
      </c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2">
        <v>2927408.0</v>
      </c>
      <c r="B337" s="23" t="s">
        <v>956</v>
      </c>
      <c r="C337" s="24">
        <v>2443107.0</v>
      </c>
      <c r="D337" s="24">
        <v>1249301.0</v>
      </c>
      <c r="E337" s="24">
        <v>1427305.0</v>
      </c>
      <c r="F337" s="24">
        <v>2675875.0</v>
      </c>
      <c r="G337" s="24">
        <v>731.0</v>
      </c>
      <c r="H337" s="24">
        <v>2676606.0</v>
      </c>
      <c r="I337" s="25"/>
      <c r="J337" s="26">
        <v>-12.9711</v>
      </c>
      <c r="K337" s="26">
        <v>-38.5108</v>
      </c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17">
        <v>2927507.0</v>
      </c>
      <c r="B338" s="18" t="s">
        <v>957</v>
      </c>
      <c r="C338" s="19">
        <v>17933.0</v>
      </c>
      <c r="D338" s="19">
        <v>9301.0</v>
      </c>
      <c r="E338" s="19">
        <v>9763.0</v>
      </c>
      <c r="F338" s="19">
        <v>8669.0</v>
      </c>
      <c r="G338" s="19">
        <v>10395.0</v>
      </c>
      <c r="H338" s="19">
        <v>19064.0</v>
      </c>
      <c r="I338" s="20"/>
      <c r="J338" s="21">
        <v>-11.9583</v>
      </c>
      <c r="K338" s="21">
        <v>-38.975</v>
      </c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2">
        <v>2927606.0</v>
      </c>
      <c r="B339" s="23" t="s">
        <v>958</v>
      </c>
      <c r="C339" s="24">
        <v>16903.0</v>
      </c>
      <c r="D339" s="24">
        <v>7709.0</v>
      </c>
      <c r="E339" s="24">
        <v>7350.0</v>
      </c>
      <c r="F339" s="24">
        <v>5617.0</v>
      </c>
      <c r="G339" s="24">
        <v>9442.0</v>
      </c>
      <c r="H339" s="24">
        <v>15059.0</v>
      </c>
      <c r="I339" s="25"/>
      <c r="J339" s="26">
        <v>-9.7361</v>
      </c>
      <c r="K339" s="26">
        <v>-38.1278</v>
      </c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17">
        <v>2927705.0</v>
      </c>
      <c r="B340" s="18" t="s">
        <v>959</v>
      </c>
      <c r="C340" s="19">
        <v>23888.0</v>
      </c>
      <c r="D340" s="19">
        <v>13316.0</v>
      </c>
      <c r="E340" s="19">
        <v>12882.0</v>
      </c>
      <c r="F340" s="19">
        <v>18993.0</v>
      </c>
      <c r="G340" s="19">
        <v>7205.0</v>
      </c>
      <c r="H340" s="19">
        <v>26198.0</v>
      </c>
      <c r="I340" s="20"/>
      <c r="J340" s="21">
        <v>-16.2781</v>
      </c>
      <c r="K340" s="21">
        <v>-39.0247</v>
      </c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2">
        <v>2927804.0</v>
      </c>
      <c r="B341" s="23" t="s">
        <v>960</v>
      </c>
      <c r="C341" s="24">
        <v>7025.0</v>
      </c>
      <c r="D341" s="24">
        <v>3422.0</v>
      </c>
      <c r="E341" s="24">
        <v>3251.0</v>
      </c>
      <c r="F341" s="24">
        <v>5076.0</v>
      </c>
      <c r="G341" s="24">
        <v>1597.0</v>
      </c>
      <c r="H341" s="24">
        <v>6673.0</v>
      </c>
      <c r="I341" s="25"/>
      <c r="J341" s="26">
        <v>-14.9611</v>
      </c>
      <c r="K341" s="26">
        <v>-39.8117</v>
      </c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17">
        <v>2927903.0</v>
      </c>
      <c r="B342" s="18" t="s">
        <v>961</v>
      </c>
      <c r="C342" s="19">
        <v>11027.0</v>
      </c>
      <c r="D342" s="19">
        <v>5135.0</v>
      </c>
      <c r="E342" s="19">
        <v>5228.0</v>
      </c>
      <c r="F342" s="19">
        <v>9514.0</v>
      </c>
      <c r="G342" s="19">
        <v>849.0</v>
      </c>
      <c r="H342" s="19">
        <v>10363.0</v>
      </c>
      <c r="I342" s="20"/>
      <c r="J342" s="21">
        <v>-22.6375</v>
      </c>
      <c r="K342" s="21">
        <v>-51.9025</v>
      </c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2">
        <v>2928059.0</v>
      </c>
      <c r="B343" s="23" t="s">
        <v>962</v>
      </c>
      <c r="C343" s="24">
        <v>15503.0</v>
      </c>
      <c r="D343" s="24">
        <v>7051.0</v>
      </c>
      <c r="E343" s="24">
        <v>6281.0</v>
      </c>
      <c r="F343" s="24">
        <v>8072.0</v>
      </c>
      <c r="G343" s="24">
        <v>5260.0</v>
      </c>
      <c r="H343" s="24">
        <v>13332.0</v>
      </c>
      <c r="I343" s="25"/>
      <c r="J343" s="26">
        <v>-19.7697</v>
      </c>
      <c r="K343" s="26">
        <v>-43.8514</v>
      </c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17">
        <v>2928109.0</v>
      </c>
      <c r="B344" s="18" t="s">
        <v>963</v>
      </c>
      <c r="C344" s="19">
        <v>41261.0</v>
      </c>
      <c r="D344" s="19">
        <v>20341.0</v>
      </c>
      <c r="E344" s="19">
        <v>19975.0</v>
      </c>
      <c r="F344" s="19">
        <v>23820.0</v>
      </c>
      <c r="G344" s="19">
        <v>16496.0</v>
      </c>
      <c r="H344" s="19">
        <v>40316.0</v>
      </c>
      <c r="I344" s="20"/>
      <c r="J344" s="21">
        <v>-13.3947</v>
      </c>
      <c r="K344" s="21">
        <v>-44.1886</v>
      </c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2">
        <v>2928406.0</v>
      </c>
      <c r="B345" s="23" t="s">
        <v>964</v>
      </c>
      <c r="C345" s="24">
        <v>24026.0</v>
      </c>
      <c r="D345" s="24">
        <v>13577.0</v>
      </c>
      <c r="E345" s="24">
        <v>12684.0</v>
      </c>
      <c r="F345" s="24">
        <v>14912.0</v>
      </c>
      <c r="G345" s="24">
        <v>11349.0</v>
      </c>
      <c r="H345" s="24">
        <v>26261.0</v>
      </c>
      <c r="I345" s="25"/>
      <c r="J345" s="26">
        <v>-11.0086</v>
      </c>
      <c r="K345" s="26">
        <v>-44.5194</v>
      </c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17">
        <v>2928505.0</v>
      </c>
      <c r="B346" s="18" t="s">
        <v>965</v>
      </c>
      <c r="C346" s="19">
        <v>8696.0</v>
      </c>
      <c r="D346" s="19">
        <v>4826.0</v>
      </c>
      <c r="E346" s="19">
        <v>4832.0</v>
      </c>
      <c r="F346" s="19">
        <v>2334.0</v>
      </c>
      <c r="G346" s="19">
        <v>7324.0</v>
      </c>
      <c r="H346" s="19">
        <v>9658.0</v>
      </c>
      <c r="I346" s="20"/>
      <c r="J346" s="21">
        <v>-12.7719</v>
      </c>
      <c r="K346" s="21">
        <v>-39.5233</v>
      </c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2">
        <v>2928000.0</v>
      </c>
      <c r="B347" s="23" t="s">
        <v>966</v>
      </c>
      <c r="C347" s="24">
        <v>30955.0</v>
      </c>
      <c r="D347" s="24">
        <v>16616.0</v>
      </c>
      <c r="E347" s="24">
        <v>17200.0</v>
      </c>
      <c r="F347" s="24">
        <v>20801.0</v>
      </c>
      <c r="G347" s="24">
        <v>13015.0</v>
      </c>
      <c r="H347" s="24">
        <v>33816.0</v>
      </c>
      <c r="I347" s="25"/>
      <c r="J347" s="26">
        <v>-11.2558</v>
      </c>
      <c r="K347" s="26">
        <v>-39.3747</v>
      </c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17">
        <v>2928208.0</v>
      </c>
      <c r="B348" s="18" t="s">
        <v>248</v>
      </c>
      <c r="C348" s="19">
        <v>24139.0</v>
      </c>
      <c r="D348" s="19">
        <v>12549.0</v>
      </c>
      <c r="E348" s="19">
        <v>12198.0</v>
      </c>
      <c r="F348" s="19">
        <v>13483.0</v>
      </c>
      <c r="G348" s="19">
        <v>11264.0</v>
      </c>
      <c r="H348" s="19">
        <v>24747.0</v>
      </c>
      <c r="I348" s="20"/>
      <c r="J348" s="21">
        <v>-0.0583</v>
      </c>
      <c r="K348" s="21">
        <v>-51.1817</v>
      </c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2">
        <v>2928307.0</v>
      </c>
      <c r="B349" s="23" t="s">
        <v>967</v>
      </c>
      <c r="C349" s="24">
        <v>8644.0</v>
      </c>
      <c r="D349" s="24">
        <v>4254.0</v>
      </c>
      <c r="E349" s="24">
        <v>4527.0</v>
      </c>
      <c r="F349" s="24">
        <v>1684.0</v>
      </c>
      <c r="G349" s="24">
        <v>7097.0</v>
      </c>
      <c r="H349" s="24">
        <v>8781.0</v>
      </c>
      <c r="I349" s="25"/>
      <c r="J349" s="26">
        <v>-12.0167</v>
      </c>
      <c r="K349" s="26">
        <v>-38.8667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17">
        <v>2928604.0</v>
      </c>
      <c r="B350" s="18" t="s">
        <v>968</v>
      </c>
      <c r="C350" s="19">
        <v>58414.0</v>
      </c>
      <c r="D350" s="19">
        <v>27760.0</v>
      </c>
      <c r="E350" s="19">
        <v>30051.0</v>
      </c>
      <c r="F350" s="19">
        <v>44778.0</v>
      </c>
      <c r="G350" s="19">
        <v>13033.0</v>
      </c>
      <c r="H350" s="19">
        <v>57811.0</v>
      </c>
      <c r="I350" s="20"/>
      <c r="J350" s="21">
        <v>-12.5467</v>
      </c>
      <c r="K350" s="21">
        <v>-38.7119</v>
      </c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2">
        <v>2928703.0</v>
      </c>
      <c r="B351" s="23" t="s">
        <v>969</v>
      </c>
      <c r="C351" s="24">
        <v>77368.0</v>
      </c>
      <c r="D351" s="24">
        <v>42986.0</v>
      </c>
      <c r="E351" s="24">
        <v>47963.0</v>
      </c>
      <c r="F351" s="24">
        <v>79271.0</v>
      </c>
      <c r="G351" s="24">
        <v>11678.0</v>
      </c>
      <c r="H351" s="24">
        <v>90949.0</v>
      </c>
      <c r="I351" s="25"/>
      <c r="J351" s="26">
        <v>-12.9689</v>
      </c>
      <c r="K351" s="26">
        <v>-39.2614</v>
      </c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136">
        <v>2928802.0</v>
      </c>
      <c r="B352" s="137" t="s">
        <v>970</v>
      </c>
      <c r="C352" s="138">
        <v>41145.0</v>
      </c>
      <c r="D352" s="138">
        <v>22939.0</v>
      </c>
      <c r="E352" s="138">
        <v>24962.0</v>
      </c>
      <c r="F352" s="138">
        <v>27707.0</v>
      </c>
      <c r="G352" s="138">
        <v>20194.0</v>
      </c>
      <c r="H352" s="138">
        <v>47901.0</v>
      </c>
      <c r="I352" s="20"/>
      <c r="J352" s="21">
        <v>-12.4303</v>
      </c>
      <c r="K352" s="21">
        <v>-39.2514</v>
      </c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2">
        <v>2928901.0</v>
      </c>
      <c r="B353" s="23" t="s">
        <v>971</v>
      </c>
      <c r="C353" s="24">
        <v>19006.0</v>
      </c>
      <c r="D353" s="24">
        <v>14551.0</v>
      </c>
      <c r="E353" s="24">
        <v>13141.0</v>
      </c>
      <c r="F353" s="24">
        <v>8637.0</v>
      </c>
      <c r="G353" s="24">
        <v>19055.0</v>
      </c>
      <c r="H353" s="24">
        <v>27692.0</v>
      </c>
      <c r="I353" s="25"/>
      <c r="J353" s="26">
        <v>-12.3633</v>
      </c>
      <c r="K353" s="26">
        <v>-44.9733</v>
      </c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17">
        <v>2928950.0</v>
      </c>
      <c r="B354" s="18" t="s">
        <v>972</v>
      </c>
      <c r="C354" s="19">
        <v>8526.0</v>
      </c>
      <c r="D354" s="19">
        <v>4593.0</v>
      </c>
      <c r="E354" s="19">
        <v>4628.0</v>
      </c>
      <c r="F354" s="19">
        <v>5918.0</v>
      </c>
      <c r="G354" s="19">
        <v>3303.0</v>
      </c>
      <c r="H354" s="19">
        <v>9221.0</v>
      </c>
      <c r="I354" s="20"/>
      <c r="J354" s="21">
        <v>-10.7914</v>
      </c>
      <c r="K354" s="21">
        <v>-37.5678</v>
      </c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2">
        <v>2929107.0</v>
      </c>
      <c r="B355" s="23" t="s">
        <v>973</v>
      </c>
      <c r="C355" s="24">
        <v>20228.0</v>
      </c>
      <c r="D355" s="24">
        <v>10083.0</v>
      </c>
      <c r="E355" s="24">
        <v>10222.0</v>
      </c>
      <c r="F355" s="24">
        <v>9820.0</v>
      </c>
      <c r="G355" s="24">
        <v>10485.0</v>
      </c>
      <c r="H355" s="24">
        <v>20305.0</v>
      </c>
      <c r="I355" s="25"/>
      <c r="J355" s="26">
        <v>-12.8472</v>
      </c>
      <c r="K355" s="26">
        <v>-39.0894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17">
        <v>2929008.0</v>
      </c>
      <c r="B356" s="18" t="s">
        <v>974</v>
      </c>
      <c r="C356" s="19">
        <v>13699.0</v>
      </c>
      <c r="D356" s="19">
        <v>6881.0</v>
      </c>
      <c r="E356" s="19">
        <v>7218.0</v>
      </c>
      <c r="F356" s="19">
        <v>9266.0</v>
      </c>
      <c r="G356" s="19">
        <v>4833.0</v>
      </c>
      <c r="H356" s="19">
        <v>14099.0</v>
      </c>
      <c r="I356" s="20"/>
      <c r="J356" s="21">
        <v>-12.6047</v>
      </c>
      <c r="K356" s="21">
        <v>-38.9722</v>
      </c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2">
        <v>2929057.0</v>
      </c>
      <c r="B357" s="23" t="s">
        <v>975</v>
      </c>
      <c r="C357" s="24">
        <v>11758.0</v>
      </c>
      <c r="D357" s="24">
        <v>6534.0</v>
      </c>
      <c r="E357" s="24">
        <v>6508.0</v>
      </c>
      <c r="F357" s="24">
        <v>10582.0</v>
      </c>
      <c r="G357" s="24">
        <v>2460.0</v>
      </c>
      <c r="H357" s="24">
        <v>13042.0</v>
      </c>
      <c r="I357" s="25"/>
      <c r="J357" s="26">
        <v>-13.4006</v>
      </c>
      <c r="K357" s="26">
        <v>-44.1947</v>
      </c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17">
        <v>2929206.0</v>
      </c>
      <c r="B358" s="18" t="s">
        <v>976</v>
      </c>
      <c r="C358" s="19">
        <v>26282.0</v>
      </c>
      <c r="D358" s="19">
        <v>16216.0</v>
      </c>
      <c r="E358" s="19">
        <v>16956.0</v>
      </c>
      <c r="F358" s="19">
        <v>27412.0</v>
      </c>
      <c r="G358" s="19">
        <v>5760.0</v>
      </c>
      <c r="H358" s="19">
        <v>33172.0</v>
      </c>
      <c r="I358" s="20"/>
      <c r="J358" s="21">
        <v>-12.6275</v>
      </c>
      <c r="K358" s="21">
        <v>-38.68</v>
      </c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2">
        <v>2929255.0</v>
      </c>
      <c r="B359" s="23" t="s">
        <v>977</v>
      </c>
      <c r="C359" s="24">
        <v>18412.0</v>
      </c>
      <c r="D359" s="24">
        <v>9445.0</v>
      </c>
      <c r="E359" s="24">
        <v>8974.0</v>
      </c>
      <c r="F359" s="24">
        <v>10486.0</v>
      </c>
      <c r="G359" s="24">
        <v>7933.0</v>
      </c>
      <c r="H359" s="24">
        <v>18419.0</v>
      </c>
      <c r="I359" s="25"/>
      <c r="J359" s="26">
        <v>-30.3364</v>
      </c>
      <c r="K359" s="26">
        <v>-54.32</v>
      </c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17">
        <v>2929305.0</v>
      </c>
      <c r="B360" s="18" t="s">
        <v>978</v>
      </c>
      <c r="C360" s="19">
        <v>27000.0</v>
      </c>
      <c r="D360" s="19">
        <v>16032.0</v>
      </c>
      <c r="E360" s="19">
        <v>17257.0</v>
      </c>
      <c r="F360" s="19">
        <v>16503.0</v>
      </c>
      <c r="G360" s="19">
        <v>16786.0</v>
      </c>
      <c r="H360" s="19">
        <v>33289.0</v>
      </c>
      <c r="I360" s="20"/>
      <c r="J360" s="21">
        <v>-12.4333</v>
      </c>
      <c r="K360" s="21">
        <v>-38.9667</v>
      </c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2">
        <v>2929354.0</v>
      </c>
      <c r="B361" s="23" t="s">
        <v>979</v>
      </c>
      <c r="C361" s="24">
        <v>6210.0</v>
      </c>
      <c r="D361" s="24">
        <v>2902.0</v>
      </c>
      <c r="E361" s="24">
        <v>2813.0</v>
      </c>
      <c r="F361" s="24">
        <v>5162.0</v>
      </c>
      <c r="G361" s="24">
        <v>553.0</v>
      </c>
      <c r="H361" s="24">
        <v>5715.0</v>
      </c>
      <c r="I361" s="25"/>
      <c r="J361" s="26">
        <v>-15.0844</v>
      </c>
      <c r="K361" s="26">
        <v>-39.3392</v>
      </c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17">
        <v>2929370.0</v>
      </c>
      <c r="B362" s="18" t="s">
        <v>980</v>
      </c>
      <c r="C362" s="19">
        <v>9233.0</v>
      </c>
      <c r="D362" s="19">
        <v>5115.0</v>
      </c>
      <c r="E362" s="19">
        <v>5098.0</v>
      </c>
      <c r="F362" s="19">
        <v>6997.0</v>
      </c>
      <c r="G362" s="19">
        <v>3216.0</v>
      </c>
      <c r="H362" s="19">
        <v>10213.0</v>
      </c>
      <c r="I362" s="20"/>
      <c r="J362" s="21">
        <v>-11.5039</v>
      </c>
      <c r="K362" s="21">
        <v>-40.0222</v>
      </c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2">
        <v>2929404.0</v>
      </c>
      <c r="B363" s="23" t="s">
        <v>981</v>
      </c>
      <c r="C363" s="24">
        <v>10020.0</v>
      </c>
      <c r="D363" s="24">
        <v>5278.0</v>
      </c>
      <c r="E363" s="24">
        <v>5136.0</v>
      </c>
      <c r="F363" s="24">
        <v>3360.0</v>
      </c>
      <c r="G363" s="24">
        <v>7054.0</v>
      </c>
      <c r="H363" s="24">
        <v>10414.0</v>
      </c>
      <c r="I363" s="25"/>
      <c r="J363" s="26">
        <v>-13.0478</v>
      </c>
      <c r="K363" s="26">
        <v>-39.4556</v>
      </c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17">
        <v>2929503.0</v>
      </c>
      <c r="B364" s="18" t="s">
        <v>982</v>
      </c>
      <c r="C364" s="19">
        <v>39960.0</v>
      </c>
      <c r="D364" s="19">
        <v>20708.0</v>
      </c>
      <c r="E364" s="19">
        <v>21445.0</v>
      </c>
      <c r="F364" s="19">
        <v>33112.0</v>
      </c>
      <c r="G364" s="19">
        <v>9041.0</v>
      </c>
      <c r="H364" s="19">
        <v>42153.0</v>
      </c>
      <c r="I364" s="20"/>
      <c r="J364" s="21">
        <v>-12.5125</v>
      </c>
      <c r="K364" s="21">
        <v>-38.4953</v>
      </c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2">
        <v>2929602.0</v>
      </c>
      <c r="B365" s="23" t="s">
        <v>983</v>
      </c>
      <c r="C365" s="24">
        <v>16450.0</v>
      </c>
      <c r="D365" s="24">
        <v>7990.0</v>
      </c>
      <c r="E365" s="24">
        <v>8607.0</v>
      </c>
      <c r="F365" s="24">
        <v>8087.0</v>
      </c>
      <c r="G365" s="24">
        <v>8510.0</v>
      </c>
      <c r="H365" s="24">
        <v>16597.0</v>
      </c>
      <c r="I365" s="25"/>
      <c r="J365" s="26">
        <v>-12.7275</v>
      </c>
      <c r="K365" s="26">
        <v>-39.1819</v>
      </c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17">
        <v>2929701.0</v>
      </c>
      <c r="B366" s="18" t="s">
        <v>984</v>
      </c>
      <c r="C366" s="19">
        <v>17251.0</v>
      </c>
      <c r="D366" s="19">
        <v>9371.0</v>
      </c>
      <c r="E366" s="19">
        <v>9217.0</v>
      </c>
      <c r="F366" s="19">
        <v>4326.0</v>
      </c>
      <c r="G366" s="19">
        <v>14262.0</v>
      </c>
      <c r="H366" s="19">
        <v>18588.0</v>
      </c>
      <c r="I366" s="20"/>
      <c r="J366" s="21">
        <v>-11.6</v>
      </c>
      <c r="K366" s="21">
        <v>-38.6</v>
      </c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2">
        <v>2929750.0</v>
      </c>
      <c r="B367" s="23" t="s">
        <v>985</v>
      </c>
      <c r="C367" s="24">
        <v>10193.0</v>
      </c>
      <c r="D367" s="24">
        <v>5480.0</v>
      </c>
      <c r="E367" s="24">
        <v>5721.0</v>
      </c>
      <c r="F367" s="24">
        <v>10948.0</v>
      </c>
      <c r="G367" s="24">
        <v>253.0</v>
      </c>
      <c r="H367" s="24">
        <v>11201.0</v>
      </c>
      <c r="I367" s="25"/>
      <c r="J367" s="26">
        <v>-12.7375</v>
      </c>
      <c r="K367" s="26">
        <v>-38.7686</v>
      </c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17">
        <v>2929800.0</v>
      </c>
      <c r="B368" s="18" t="s">
        <v>986</v>
      </c>
      <c r="C368" s="19">
        <v>11488.0</v>
      </c>
      <c r="D368" s="19">
        <v>5934.0</v>
      </c>
      <c r="E368" s="19">
        <v>5913.0</v>
      </c>
      <c r="F368" s="19">
        <v>6646.0</v>
      </c>
      <c r="G368" s="19">
        <v>5201.0</v>
      </c>
      <c r="H368" s="19">
        <v>11847.0</v>
      </c>
      <c r="I368" s="20"/>
      <c r="J368" s="21">
        <v>-10.9411</v>
      </c>
      <c r="K368" s="21">
        <v>-40.4189</v>
      </c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2">
        <v>2929909.0</v>
      </c>
      <c r="B369" s="23" t="s">
        <v>987</v>
      </c>
      <c r="C369" s="24">
        <v>39422.0</v>
      </c>
      <c r="D369" s="24">
        <v>20690.0</v>
      </c>
      <c r="E369" s="24">
        <v>21125.0</v>
      </c>
      <c r="F369" s="24">
        <v>20292.0</v>
      </c>
      <c r="G369" s="24">
        <v>21523.0</v>
      </c>
      <c r="H369" s="24">
        <v>41815.0</v>
      </c>
      <c r="I369" s="25"/>
      <c r="J369" s="26">
        <v>-12.4186</v>
      </c>
      <c r="K369" s="26">
        <v>-41.7703</v>
      </c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17">
        <v>2930006.0</v>
      </c>
      <c r="B370" s="18" t="s">
        <v>988</v>
      </c>
      <c r="C370" s="19">
        <v>9283.0</v>
      </c>
      <c r="D370" s="19">
        <v>5256.0</v>
      </c>
      <c r="E370" s="19">
        <v>5116.0</v>
      </c>
      <c r="F370" s="19">
        <v>4084.0</v>
      </c>
      <c r="G370" s="19">
        <v>6288.0</v>
      </c>
      <c r="H370" s="19">
        <v>10372.0</v>
      </c>
      <c r="I370" s="20"/>
      <c r="J370" s="21">
        <v>-14.5731</v>
      </c>
      <c r="K370" s="21">
        <v>-42.9403</v>
      </c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2">
        <v>2930105.0</v>
      </c>
      <c r="B371" s="23" t="s">
        <v>989</v>
      </c>
      <c r="C371" s="24">
        <v>67723.0</v>
      </c>
      <c r="D371" s="24">
        <v>36030.0</v>
      </c>
      <c r="E371" s="24">
        <v>38401.0</v>
      </c>
      <c r="F371" s="24">
        <v>57574.0</v>
      </c>
      <c r="G371" s="24">
        <v>16857.0</v>
      </c>
      <c r="H371" s="24">
        <v>74431.0</v>
      </c>
      <c r="I371" s="25"/>
      <c r="J371" s="26">
        <v>-10.4614</v>
      </c>
      <c r="K371" s="26">
        <v>-40.1894</v>
      </c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17">
        <v>2930204.0</v>
      </c>
      <c r="B372" s="18" t="s">
        <v>990</v>
      </c>
      <c r="C372" s="19">
        <v>32461.0</v>
      </c>
      <c r="D372" s="19">
        <v>19278.0</v>
      </c>
      <c r="E372" s="19">
        <v>18153.0</v>
      </c>
      <c r="F372" s="19">
        <v>21676.0</v>
      </c>
      <c r="G372" s="19">
        <v>15755.0</v>
      </c>
      <c r="H372" s="19">
        <v>37431.0</v>
      </c>
      <c r="I372" s="20"/>
      <c r="J372" s="21">
        <v>-9.7458</v>
      </c>
      <c r="K372" s="21">
        <v>-41.8853</v>
      </c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2">
        <v>2930154.0</v>
      </c>
      <c r="B373" s="23" t="s">
        <v>991</v>
      </c>
      <c r="C373" s="24">
        <v>32600.0</v>
      </c>
      <c r="D373" s="24">
        <v>16381.0</v>
      </c>
      <c r="E373" s="24">
        <v>15265.0</v>
      </c>
      <c r="F373" s="24">
        <v>6282.0</v>
      </c>
      <c r="G373" s="24">
        <v>25364.0</v>
      </c>
      <c r="H373" s="24">
        <v>31646.0</v>
      </c>
      <c r="I373" s="25"/>
      <c r="J373" s="26">
        <v>-13.5625</v>
      </c>
      <c r="K373" s="26">
        <v>-43.5967</v>
      </c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17">
        <v>2930303.0</v>
      </c>
      <c r="B374" s="18" t="s">
        <v>992</v>
      </c>
      <c r="C374" s="19">
        <v>18015.0</v>
      </c>
      <c r="D374" s="19">
        <v>9243.0</v>
      </c>
      <c r="E374" s="19">
        <v>8869.0</v>
      </c>
      <c r="F374" s="19">
        <v>6002.0</v>
      </c>
      <c r="G374" s="19">
        <v>12110.0</v>
      </c>
      <c r="H374" s="19">
        <v>18112.0</v>
      </c>
      <c r="I374" s="20"/>
      <c r="J374" s="21">
        <v>-12.7611</v>
      </c>
      <c r="K374" s="21">
        <v>-43.9497</v>
      </c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2">
        <v>2930402.0</v>
      </c>
      <c r="B375" s="23" t="s">
        <v>993</v>
      </c>
      <c r="C375" s="24">
        <v>17726.0</v>
      </c>
      <c r="D375" s="24">
        <v>7587.0</v>
      </c>
      <c r="E375" s="24">
        <v>7814.0</v>
      </c>
      <c r="F375" s="24">
        <v>6920.0</v>
      </c>
      <c r="G375" s="24">
        <v>8481.0</v>
      </c>
      <c r="H375" s="24">
        <v>15401.0</v>
      </c>
      <c r="I375" s="25"/>
      <c r="J375" s="26">
        <v>-12.1603</v>
      </c>
      <c r="K375" s="26">
        <v>-39.3317</v>
      </c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17">
        <v>2930501.0</v>
      </c>
      <c r="B376" s="18" t="s">
        <v>994</v>
      </c>
      <c r="C376" s="19">
        <v>83206.0</v>
      </c>
      <c r="D376" s="19">
        <v>37936.0</v>
      </c>
      <c r="E376" s="19">
        <v>39349.0</v>
      </c>
      <c r="F376" s="19">
        <v>47177.0</v>
      </c>
      <c r="G376" s="19">
        <v>30108.0</v>
      </c>
      <c r="H376" s="19">
        <v>77285.0</v>
      </c>
      <c r="I376" s="20"/>
      <c r="J376" s="21">
        <v>-6.2761</v>
      </c>
      <c r="K376" s="21">
        <v>-35.4989</v>
      </c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2">
        <v>2930600.0</v>
      </c>
      <c r="B377" s="23" t="s">
        <v>995</v>
      </c>
      <c r="C377" s="24">
        <v>12616.0</v>
      </c>
      <c r="D377" s="24">
        <v>6042.0</v>
      </c>
      <c r="E377" s="24">
        <v>6305.0</v>
      </c>
      <c r="F377" s="24">
        <v>7282.0</v>
      </c>
      <c r="G377" s="24">
        <v>5065.0</v>
      </c>
      <c r="H377" s="24">
        <v>12347.0</v>
      </c>
      <c r="I377" s="25"/>
      <c r="J377" s="26">
        <v>-11.4158</v>
      </c>
      <c r="K377" s="26">
        <v>-40.3017</v>
      </c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17">
        <v>2930709.0</v>
      </c>
      <c r="B378" s="18" t="s">
        <v>996</v>
      </c>
      <c r="C378" s="19">
        <v>94066.0</v>
      </c>
      <c r="D378" s="19">
        <v>57978.0</v>
      </c>
      <c r="E378" s="19">
        <v>60042.0</v>
      </c>
      <c r="F378" s="19">
        <v>105808.0</v>
      </c>
      <c r="G378" s="19">
        <v>12212.0</v>
      </c>
      <c r="H378" s="19">
        <v>118020.0</v>
      </c>
      <c r="I378" s="20"/>
      <c r="J378" s="21">
        <v>-12.7844</v>
      </c>
      <c r="K378" s="21">
        <v>-38.4039</v>
      </c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65">
        <v>2930758.0</v>
      </c>
      <c r="B379" s="67" t="s">
        <v>997</v>
      </c>
      <c r="C379" s="68">
        <v>11752.0</v>
      </c>
      <c r="D379" s="68">
        <v>6267.0</v>
      </c>
      <c r="E379" s="68">
        <v>5784.0</v>
      </c>
      <c r="F379" s="68">
        <v>6866.0</v>
      </c>
      <c r="G379" s="68">
        <v>5185.0</v>
      </c>
      <c r="H379" s="68">
        <v>12051.0</v>
      </c>
      <c r="I379" s="25"/>
      <c r="J379" s="26">
        <v>-13.0847</v>
      </c>
      <c r="K379" s="26">
        <v>-43.4653</v>
      </c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5.75" customHeight="1">
      <c r="A380" s="17">
        <v>2930766.0</v>
      </c>
      <c r="B380" s="18" t="s">
        <v>998</v>
      </c>
      <c r="C380" s="19">
        <v>17031.0</v>
      </c>
      <c r="D380" s="19">
        <v>6291.0</v>
      </c>
      <c r="E380" s="19">
        <v>6312.0</v>
      </c>
      <c r="F380" s="19">
        <v>5185.0</v>
      </c>
      <c r="G380" s="19">
        <v>7418.0</v>
      </c>
      <c r="H380" s="19">
        <v>12603.0</v>
      </c>
      <c r="I380" s="20"/>
      <c r="J380" s="21">
        <v>-10.35</v>
      </c>
      <c r="K380" s="21">
        <v>-38.2167</v>
      </c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2">
        <v>2930774.0</v>
      </c>
      <c r="B381" s="23" t="s">
        <v>999</v>
      </c>
      <c r="C381" s="24">
        <v>21325.0</v>
      </c>
      <c r="D381" s="24">
        <v>10793.0</v>
      </c>
      <c r="E381" s="24">
        <v>11195.0</v>
      </c>
      <c r="F381" s="24">
        <v>19999.0</v>
      </c>
      <c r="G381" s="24">
        <v>1989.0</v>
      </c>
      <c r="H381" s="24">
        <v>21988.0</v>
      </c>
      <c r="I381" s="25"/>
      <c r="J381" s="26">
        <v>-9.4553</v>
      </c>
      <c r="K381" s="26">
        <v>-40.8233</v>
      </c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17">
        <v>2930808.0</v>
      </c>
      <c r="B382" s="18" t="s">
        <v>1000</v>
      </c>
      <c r="C382" s="19">
        <v>14795.0</v>
      </c>
      <c r="D382" s="19">
        <v>8052.0</v>
      </c>
      <c r="E382" s="19">
        <v>7847.0</v>
      </c>
      <c r="F382" s="19">
        <v>6039.0</v>
      </c>
      <c r="G382" s="19">
        <v>9860.0</v>
      </c>
      <c r="H382" s="19">
        <v>15899.0</v>
      </c>
      <c r="I382" s="20"/>
      <c r="J382" s="21">
        <v>-12.0886</v>
      </c>
      <c r="K382" s="21">
        <v>-41.6378</v>
      </c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2">
        <v>2930907.0</v>
      </c>
      <c r="B383" s="23" t="s">
        <v>1001</v>
      </c>
      <c r="C383" s="24">
        <v>12619.0</v>
      </c>
      <c r="D383" s="24">
        <v>5940.0</v>
      </c>
      <c r="E383" s="24">
        <v>5488.0</v>
      </c>
      <c r="F383" s="24">
        <v>3932.0</v>
      </c>
      <c r="G383" s="24">
        <v>7496.0</v>
      </c>
      <c r="H383" s="24">
        <v>11428.0</v>
      </c>
      <c r="I383" s="25"/>
      <c r="J383" s="26">
        <v>-12.7058</v>
      </c>
      <c r="K383" s="26">
        <v>-44.0067</v>
      </c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17">
        <v>2931004.0</v>
      </c>
      <c r="B384" s="18" t="s">
        <v>1002</v>
      </c>
      <c r="C384" s="19">
        <v>20044.0</v>
      </c>
      <c r="D384" s="19">
        <v>10077.0</v>
      </c>
      <c r="E384" s="19">
        <v>9945.0</v>
      </c>
      <c r="F384" s="19">
        <v>8299.0</v>
      </c>
      <c r="G384" s="19">
        <v>11723.0</v>
      </c>
      <c r="H384" s="19">
        <v>20022.0</v>
      </c>
      <c r="I384" s="20"/>
      <c r="J384" s="21">
        <v>-14.0214</v>
      </c>
      <c r="K384" s="21">
        <v>-41.2481</v>
      </c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2">
        <v>2931053.0</v>
      </c>
      <c r="B385" s="23" t="s">
        <v>1003</v>
      </c>
      <c r="C385" s="24">
        <v>15771.0</v>
      </c>
      <c r="D385" s="24">
        <v>8130.0</v>
      </c>
      <c r="E385" s="24">
        <v>8003.0</v>
      </c>
      <c r="F385" s="24">
        <v>7322.0</v>
      </c>
      <c r="G385" s="24">
        <v>8811.0</v>
      </c>
      <c r="H385" s="24">
        <v>16133.0</v>
      </c>
      <c r="I385" s="25"/>
      <c r="J385" s="26">
        <v>-13.5464</v>
      </c>
      <c r="K385" s="26">
        <v>-42.4914</v>
      </c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17">
        <v>2931103.0</v>
      </c>
      <c r="B386" s="18" t="s">
        <v>1004</v>
      </c>
      <c r="C386" s="19">
        <v>7460.0</v>
      </c>
      <c r="D386" s="19">
        <v>3976.0</v>
      </c>
      <c r="E386" s="19">
        <v>4032.0</v>
      </c>
      <c r="F386" s="19">
        <v>5711.0</v>
      </c>
      <c r="G386" s="19">
        <v>2297.0</v>
      </c>
      <c r="H386" s="19">
        <v>8008.0</v>
      </c>
      <c r="I386" s="20"/>
      <c r="J386" s="21">
        <v>-11.9786</v>
      </c>
      <c r="K386" s="21">
        <v>-39.1039</v>
      </c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2">
        <v>2931202.0</v>
      </c>
      <c r="B387" s="23" t="s">
        <v>1005</v>
      </c>
      <c r="C387" s="24">
        <v>15933.0</v>
      </c>
      <c r="D387" s="24">
        <v>9606.0</v>
      </c>
      <c r="E387" s="24">
        <v>9185.0</v>
      </c>
      <c r="F387" s="24">
        <v>8725.0</v>
      </c>
      <c r="G387" s="24">
        <v>10066.0</v>
      </c>
      <c r="H387" s="24">
        <v>18791.0</v>
      </c>
      <c r="I387" s="25"/>
      <c r="J387" s="26">
        <v>-7.2075</v>
      </c>
      <c r="K387" s="26">
        <v>-36.8267</v>
      </c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17">
        <v>2931301.0</v>
      </c>
      <c r="B388" s="18" t="s">
        <v>1006</v>
      </c>
      <c r="C388" s="19">
        <v>17061.0</v>
      </c>
      <c r="D388" s="19">
        <v>8360.0</v>
      </c>
      <c r="E388" s="19">
        <v>8168.0</v>
      </c>
      <c r="F388" s="19">
        <v>12791.0</v>
      </c>
      <c r="G388" s="19">
        <v>3737.0</v>
      </c>
      <c r="H388" s="19">
        <v>16528.0</v>
      </c>
      <c r="I388" s="20"/>
      <c r="J388" s="21">
        <v>-11.8472</v>
      </c>
      <c r="K388" s="21">
        <v>-40.7914</v>
      </c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2">
        <v>2931350.0</v>
      </c>
      <c r="B389" s="23" t="s">
        <v>1007</v>
      </c>
      <c r="C389" s="24">
        <v>107486.0</v>
      </c>
      <c r="D389" s="24">
        <v>68173.0</v>
      </c>
      <c r="E389" s="24">
        <v>70318.0</v>
      </c>
      <c r="F389" s="24">
        <v>129412.0</v>
      </c>
      <c r="G389" s="24">
        <v>9079.0</v>
      </c>
      <c r="H389" s="24">
        <v>138491.0</v>
      </c>
      <c r="I389" s="25"/>
      <c r="J389" s="26">
        <v>-17.535</v>
      </c>
      <c r="K389" s="26">
        <v>-39.7419</v>
      </c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17">
        <v>2931400.0</v>
      </c>
      <c r="B390" s="18" t="s">
        <v>1008</v>
      </c>
      <c r="C390" s="19">
        <v>8884.0</v>
      </c>
      <c r="D390" s="19">
        <v>3856.0</v>
      </c>
      <c r="E390" s="19">
        <v>4039.0</v>
      </c>
      <c r="F390" s="19">
        <v>6341.0</v>
      </c>
      <c r="G390" s="19">
        <v>1554.0</v>
      </c>
      <c r="H390" s="19">
        <v>7895.0</v>
      </c>
      <c r="I390" s="20"/>
      <c r="J390" s="21">
        <v>-12.2933</v>
      </c>
      <c r="K390" s="21">
        <v>-38.6283</v>
      </c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2">
        <v>2931509.0</v>
      </c>
      <c r="B391" s="23" t="s">
        <v>1009</v>
      </c>
      <c r="C391" s="24">
        <v>20432.0</v>
      </c>
      <c r="D391" s="24">
        <v>10801.0</v>
      </c>
      <c r="E391" s="24">
        <v>10683.0</v>
      </c>
      <c r="F391" s="24">
        <v>6692.0</v>
      </c>
      <c r="G391" s="24">
        <v>14792.0</v>
      </c>
      <c r="H391" s="24">
        <v>21484.0</v>
      </c>
      <c r="I391" s="25"/>
      <c r="J391" s="26">
        <v>-11.4886</v>
      </c>
      <c r="K391" s="26">
        <v>-38.9978</v>
      </c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17">
        <v>2931608.0</v>
      </c>
      <c r="B392" s="18" t="s">
        <v>1010</v>
      </c>
      <c r="C392" s="19">
        <v>12572.0</v>
      </c>
      <c r="D392" s="19">
        <v>7734.0</v>
      </c>
      <c r="E392" s="19">
        <v>7116.0</v>
      </c>
      <c r="F392" s="19">
        <v>5068.0</v>
      </c>
      <c r="G392" s="19">
        <v>9782.0</v>
      </c>
      <c r="H392" s="19">
        <v>14850.0</v>
      </c>
      <c r="I392" s="20"/>
      <c r="J392" s="21">
        <v>-13.6017</v>
      </c>
      <c r="K392" s="21">
        <v>-39.4914</v>
      </c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2">
        <v>2931707.0</v>
      </c>
      <c r="B393" s="23" t="s">
        <v>1011</v>
      </c>
      <c r="C393" s="24">
        <v>12875.0</v>
      </c>
      <c r="D393" s="24">
        <v>6223.0</v>
      </c>
      <c r="E393" s="24">
        <v>6583.0</v>
      </c>
      <c r="F393" s="24">
        <v>11491.0</v>
      </c>
      <c r="G393" s="24">
        <v>1315.0</v>
      </c>
      <c r="H393" s="24">
        <v>12806.0</v>
      </c>
      <c r="I393" s="25"/>
      <c r="J393" s="26">
        <v>-12.3917</v>
      </c>
      <c r="K393" s="26">
        <v>-38.625</v>
      </c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17">
        <v>2931806.0</v>
      </c>
      <c r="B394" s="18" t="s">
        <v>1012</v>
      </c>
      <c r="C394" s="19">
        <v>21200.0</v>
      </c>
      <c r="D394" s="19">
        <v>8535.0</v>
      </c>
      <c r="E394" s="19">
        <v>8497.0</v>
      </c>
      <c r="F394" s="19">
        <v>3937.0</v>
      </c>
      <c r="G394" s="19">
        <v>13095.0</v>
      </c>
      <c r="H394" s="19">
        <v>17032.0</v>
      </c>
      <c r="I394" s="20"/>
      <c r="J394" s="21">
        <v>-14.9758</v>
      </c>
      <c r="K394" s="21">
        <v>-41.4108</v>
      </c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2">
        <v>2931905.0</v>
      </c>
      <c r="B395" s="23" t="s">
        <v>1013</v>
      </c>
      <c r="C395" s="24">
        <v>50948.0</v>
      </c>
      <c r="D395" s="24">
        <v>26248.0</v>
      </c>
      <c r="E395" s="24">
        <v>26143.0</v>
      </c>
      <c r="F395" s="24">
        <v>21947.0</v>
      </c>
      <c r="G395" s="24">
        <v>30444.0</v>
      </c>
      <c r="H395" s="24">
        <v>52391.0</v>
      </c>
      <c r="I395" s="25"/>
      <c r="J395" s="26">
        <v>-10.9631</v>
      </c>
      <c r="K395" s="26">
        <v>-38.7867</v>
      </c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17">
        <v>2932002.0</v>
      </c>
      <c r="B396" s="18" t="s">
        <v>1014</v>
      </c>
      <c r="C396" s="19">
        <v>25993.0</v>
      </c>
      <c r="D396" s="19">
        <v>12219.0</v>
      </c>
      <c r="E396" s="19">
        <v>12083.0</v>
      </c>
      <c r="F396" s="19">
        <v>10769.0</v>
      </c>
      <c r="G396" s="19">
        <v>13533.0</v>
      </c>
      <c r="H396" s="19">
        <v>24302.0</v>
      </c>
      <c r="I396" s="20"/>
      <c r="J396" s="21">
        <v>-9.8414</v>
      </c>
      <c r="K396" s="21">
        <v>-39.4817</v>
      </c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2">
        <v>2932101.0</v>
      </c>
      <c r="B397" s="23" t="s">
        <v>1015</v>
      </c>
      <c r="C397" s="24">
        <v>20595.0</v>
      </c>
      <c r="D397" s="24">
        <v>10037.0</v>
      </c>
      <c r="E397" s="24">
        <v>9722.0</v>
      </c>
      <c r="F397" s="24">
        <v>8258.0</v>
      </c>
      <c r="G397" s="24">
        <v>11501.0</v>
      </c>
      <c r="H397" s="24">
        <v>19759.0</v>
      </c>
      <c r="I397" s="25"/>
      <c r="J397" s="26">
        <v>-13.2681</v>
      </c>
      <c r="K397" s="26">
        <v>-39.6628</v>
      </c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17">
        <v>2932200.0</v>
      </c>
      <c r="B398" s="18" t="s">
        <v>1016</v>
      </c>
      <c r="C398" s="19">
        <v>23854.0</v>
      </c>
      <c r="D398" s="19">
        <v>10102.0</v>
      </c>
      <c r="E398" s="19">
        <v>10595.0</v>
      </c>
      <c r="F398" s="19">
        <v>17604.0</v>
      </c>
      <c r="G398" s="19">
        <v>3093.0</v>
      </c>
      <c r="H398" s="19">
        <v>20697.0</v>
      </c>
      <c r="I398" s="20"/>
      <c r="J398" s="21">
        <v>-14.3125</v>
      </c>
      <c r="K398" s="21">
        <v>-39.3233</v>
      </c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2">
        <v>2932309.0</v>
      </c>
      <c r="B399" s="23" t="s">
        <v>1017</v>
      </c>
      <c r="C399" s="24">
        <v>21803.0</v>
      </c>
      <c r="D399" s="24">
        <v>12494.0</v>
      </c>
      <c r="E399" s="24">
        <v>12521.0</v>
      </c>
      <c r="F399" s="24">
        <v>17958.0</v>
      </c>
      <c r="G399" s="24">
        <v>7057.0</v>
      </c>
      <c r="H399" s="24">
        <v>25015.0</v>
      </c>
      <c r="I399" s="25"/>
      <c r="J399" s="26">
        <v>-14.2139</v>
      </c>
      <c r="K399" s="26">
        <v>-39.5228</v>
      </c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17">
        <v>2932408.0</v>
      </c>
      <c r="B400" s="18" t="s">
        <v>1018</v>
      </c>
      <c r="C400" s="19">
        <v>13614.0</v>
      </c>
      <c r="D400" s="19">
        <v>6983.0</v>
      </c>
      <c r="E400" s="19">
        <v>6672.0</v>
      </c>
      <c r="F400" s="19">
        <v>8335.0</v>
      </c>
      <c r="G400" s="19">
        <v>5320.0</v>
      </c>
      <c r="H400" s="19">
        <v>13655.0</v>
      </c>
      <c r="I400" s="20"/>
      <c r="J400" s="21">
        <v>-11.3369</v>
      </c>
      <c r="K400" s="21">
        <v>-42.1325</v>
      </c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2">
        <v>2932457.0</v>
      </c>
      <c r="B401" s="23" t="s">
        <v>1019</v>
      </c>
      <c r="C401" s="24">
        <v>14140.0</v>
      </c>
      <c r="D401" s="24">
        <v>8784.0</v>
      </c>
      <c r="E401" s="24">
        <v>8226.0</v>
      </c>
      <c r="F401" s="24">
        <v>7513.0</v>
      </c>
      <c r="G401" s="24">
        <v>9497.0</v>
      </c>
      <c r="H401" s="24">
        <v>17010.0</v>
      </c>
      <c r="I401" s="25"/>
      <c r="J401" s="26">
        <v>-10.7328</v>
      </c>
      <c r="K401" s="26">
        <v>-41.3264</v>
      </c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17">
        <v>2932507.0</v>
      </c>
      <c r="B402" s="18" t="s">
        <v>1020</v>
      </c>
      <c r="C402" s="19">
        <v>31261.0</v>
      </c>
      <c r="D402" s="19">
        <v>12554.0</v>
      </c>
      <c r="E402" s="19">
        <v>11552.0</v>
      </c>
      <c r="F402" s="19">
        <v>15030.0</v>
      </c>
      <c r="G402" s="19">
        <v>9076.0</v>
      </c>
      <c r="H402" s="19">
        <v>24106.0</v>
      </c>
      <c r="I402" s="20"/>
      <c r="J402" s="21">
        <v>-15.2933</v>
      </c>
      <c r="K402" s="21">
        <v>-39.0753</v>
      </c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2">
        <v>2932606.0</v>
      </c>
      <c r="B403" s="23" t="s">
        <v>1021</v>
      </c>
      <c r="C403" s="24">
        <v>16076.0</v>
      </c>
      <c r="D403" s="24">
        <v>8343.0</v>
      </c>
      <c r="E403" s="24">
        <v>8156.0</v>
      </c>
      <c r="F403" s="24">
        <v>5946.0</v>
      </c>
      <c r="G403" s="24">
        <v>10553.0</v>
      </c>
      <c r="H403" s="24">
        <v>16499.0</v>
      </c>
      <c r="I403" s="25"/>
      <c r="J403" s="26">
        <v>-14.7714</v>
      </c>
      <c r="K403" s="26">
        <v>-42.655</v>
      </c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17">
        <v>2932705.0</v>
      </c>
      <c r="B404" s="18" t="s">
        <v>1022</v>
      </c>
      <c r="C404" s="19">
        <v>20323.0</v>
      </c>
      <c r="D404" s="19">
        <v>9860.0</v>
      </c>
      <c r="E404" s="19">
        <v>9980.0</v>
      </c>
      <c r="F404" s="19">
        <v>15779.0</v>
      </c>
      <c r="G404" s="19">
        <v>4061.0</v>
      </c>
      <c r="H404" s="19">
        <v>19840.0</v>
      </c>
      <c r="I404" s="20"/>
      <c r="J404" s="21">
        <v>-14.5931</v>
      </c>
      <c r="K404" s="21">
        <v>-39.2844</v>
      </c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2">
        <v>2932804.0</v>
      </c>
      <c r="B405" s="23" t="s">
        <v>1023</v>
      </c>
      <c r="C405" s="24">
        <v>16889.0</v>
      </c>
      <c r="D405" s="24">
        <v>8944.0</v>
      </c>
      <c r="E405" s="24">
        <v>9249.0</v>
      </c>
      <c r="F405" s="24">
        <v>12817.0</v>
      </c>
      <c r="G405" s="24">
        <v>5376.0</v>
      </c>
      <c r="H405" s="24">
        <v>18193.0</v>
      </c>
      <c r="I405" s="25"/>
      <c r="J405" s="26">
        <v>-12.0817</v>
      </c>
      <c r="K405" s="26">
        <v>-41.0944</v>
      </c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136">
        <v>2932903.0</v>
      </c>
      <c r="B406" s="137" t="s">
        <v>1024</v>
      </c>
      <c r="C406" s="138">
        <v>77509.0</v>
      </c>
      <c r="D406" s="138">
        <v>43564.0</v>
      </c>
      <c r="E406" s="138">
        <v>45165.0</v>
      </c>
      <c r="F406" s="138">
        <v>64401.0</v>
      </c>
      <c r="G406" s="138">
        <v>24328.0</v>
      </c>
      <c r="H406" s="138">
        <v>88729.0</v>
      </c>
      <c r="I406" s="20"/>
      <c r="J406" s="21">
        <v>-22.2456</v>
      </c>
      <c r="K406" s="21">
        <v>-43.7003</v>
      </c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2">
        <v>2933000.0</v>
      </c>
      <c r="B407" s="23" t="s">
        <v>1025</v>
      </c>
      <c r="C407" s="24">
        <v>19145.0</v>
      </c>
      <c r="D407" s="24">
        <v>12162.0</v>
      </c>
      <c r="E407" s="24">
        <v>12417.0</v>
      </c>
      <c r="F407" s="24">
        <v>13491.0</v>
      </c>
      <c r="G407" s="24">
        <v>11088.0</v>
      </c>
      <c r="H407" s="24">
        <v>24579.0</v>
      </c>
      <c r="I407" s="25"/>
      <c r="J407" s="26">
        <v>-11.4122</v>
      </c>
      <c r="K407" s="26">
        <v>-39.4619</v>
      </c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17">
        <v>2933059.0</v>
      </c>
      <c r="B408" s="18" t="s">
        <v>1026</v>
      </c>
      <c r="C408" s="19">
        <v>13633.0</v>
      </c>
      <c r="D408" s="19">
        <v>6982.0</v>
      </c>
      <c r="E408" s="19">
        <v>6805.0</v>
      </c>
      <c r="F408" s="19">
        <v>6476.0</v>
      </c>
      <c r="G408" s="19">
        <v>7311.0</v>
      </c>
      <c r="H408" s="19">
        <v>13787.0</v>
      </c>
      <c r="I408" s="20"/>
      <c r="J408" s="21">
        <v>-11.6067</v>
      </c>
      <c r="K408" s="21">
        <v>-40.1372</v>
      </c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2">
        <v>2933109.0</v>
      </c>
      <c r="B409" s="23" t="s">
        <v>1027</v>
      </c>
      <c r="C409" s="24">
        <v>7515.0</v>
      </c>
      <c r="D409" s="24">
        <v>4357.0</v>
      </c>
      <c r="E409" s="24">
        <v>4307.0</v>
      </c>
      <c r="F409" s="24">
        <v>5789.0</v>
      </c>
      <c r="G409" s="24">
        <v>2875.0</v>
      </c>
      <c r="H409" s="24">
        <v>8664.0</v>
      </c>
      <c r="I409" s="25"/>
      <c r="J409" s="26">
        <v>-11.5292</v>
      </c>
      <c r="K409" s="26">
        <v>-40.3203</v>
      </c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17">
        <v>2933158.0</v>
      </c>
      <c r="B410" s="18" t="s">
        <v>1028</v>
      </c>
      <c r="C410" s="19">
        <v>14154.0</v>
      </c>
      <c r="D410" s="19">
        <v>6623.0</v>
      </c>
      <c r="E410" s="19">
        <v>6504.0</v>
      </c>
      <c r="F410" s="19">
        <v>8611.0</v>
      </c>
      <c r="G410" s="19">
        <v>4516.0</v>
      </c>
      <c r="H410" s="19">
        <v>13127.0</v>
      </c>
      <c r="I410" s="20"/>
      <c r="J410" s="21">
        <v>-11.2586</v>
      </c>
      <c r="K410" s="21">
        <v>-40.9419</v>
      </c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2">
        <v>2933174.0</v>
      </c>
      <c r="B411" s="23" t="s">
        <v>1029</v>
      </c>
      <c r="C411" s="24">
        <v>8673.0</v>
      </c>
      <c r="D411" s="24">
        <v>4533.0</v>
      </c>
      <c r="E411" s="24">
        <v>4588.0</v>
      </c>
      <c r="F411" s="24">
        <v>3371.0</v>
      </c>
      <c r="G411" s="24">
        <v>5750.0</v>
      </c>
      <c r="H411" s="24">
        <v>9121.0</v>
      </c>
      <c r="I411" s="25"/>
      <c r="J411" s="26">
        <v>-12.9717</v>
      </c>
      <c r="K411" s="26">
        <v>-39.3939</v>
      </c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17">
        <v>2933208.0</v>
      </c>
      <c r="B412" s="18" t="s">
        <v>1030</v>
      </c>
      <c r="C412" s="19">
        <v>29750.0</v>
      </c>
      <c r="D412" s="19">
        <v>18733.0</v>
      </c>
      <c r="E412" s="19">
        <v>18854.0</v>
      </c>
      <c r="F412" s="19">
        <v>35264.0</v>
      </c>
      <c r="G412" s="19">
        <v>2323.0</v>
      </c>
      <c r="H412" s="19">
        <v>37587.0</v>
      </c>
      <c r="I412" s="20"/>
      <c r="J412" s="21">
        <v>-6.0442</v>
      </c>
      <c r="K412" s="21">
        <v>-35.4283</v>
      </c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2">
        <v>2933257.0</v>
      </c>
      <c r="B413" s="23" t="s">
        <v>1031</v>
      </c>
      <c r="C413" s="24">
        <v>7450.0</v>
      </c>
      <c r="D413" s="24">
        <v>3565.0</v>
      </c>
      <c r="E413" s="24">
        <v>3237.0</v>
      </c>
      <c r="F413" s="24">
        <v>1379.0</v>
      </c>
      <c r="G413" s="24">
        <v>5423.0</v>
      </c>
      <c r="H413" s="24">
        <v>6802.0</v>
      </c>
      <c r="I413" s="25"/>
      <c r="J413" s="26">
        <v>-17.2225</v>
      </c>
      <c r="K413" s="26">
        <v>-40.085</v>
      </c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17">
        <v>2933307.0</v>
      </c>
      <c r="B414" s="18" t="s">
        <v>1032</v>
      </c>
      <c r="C414" s="19">
        <v>262494.0</v>
      </c>
      <c r="D414" s="19">
        <v>147677.0</v>
      </c>
      <c r="E414" s="19">
        <v>158697.0</v>
      </c>
      <c r="F414" s="19">
        <v>274805.0</v>
      </c>
      <c r="G414" s="19">
        <v>31569.0</v>
      </c>
      <c r="H414" s="19">
        <v>306374.0</v>
      </c>
      <c r="I414" s="20"/>
      <c r="J414" s="21">
        <v>-14.8661</v>
      </c>
      <c r="K414" s="21">
        <v>-40.8394</v>
      </c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2">
        <v>2933406.0</v>
      </c>
      <c r="B415" s="23" t="s">
        <v>1033</v>
      </c>
      <c r="C415" s="24">
        <v>8976.0</v>
      </c>
      <c r="D415" s="24">
        <v>4498.0</v>
      </c>
      <c r="E415" s="24">
        <v>4485.0</v>
      </c>
      <c r="F415" s="24">
        <v>6482.0</v>
      </c>
      <c r="G415" s="24">
        <v>2501.0</v>
      </c>
      <c r="H415" s="24">
        <v>8983.0</v>
      </c>
      <c r="I415" s="25"/>
      <c r="J415" s="26">
        <v>-12.2869</v>
      </c>
      <c r="K415" s="26">
        <v>-41.1683</v>
      </c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17">
        <v>2933455.0</v>
      </c>
      <c r="B416" s="18" t="s">
        <v>1034</v>
      </c>
      <c r="C416" s="19">
        <v>13649.0</v>
      </c>
      <c r="D416" s="19">
        <v>6496.0</v>
      </c>
      <c r="E416" s="19">
        <v>5989.0</v>
      </c>
      <c r="F416" s="19">
        <v>5878.0</v>
      </c>
      <c r="G416" s="19">
        <v>6607.0</v>
      </c>
      <c r="H416" s="19">
        <v>12485.0</v>
      </c>
      <c r="I416" s="20"/>
      <c r="J416" s="21">
        <v>-12.12</v>
      </c>
      <c r="K416" s="21">
        <v>-43.8875</v>
      </c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2">
        <v>2933505.0</v>
      </c>
      <c r="B417" s="23" t="s">
        <v>1035</v>
      </c>
      <c r="C417" s="24">
        <v>23926.0</v>
      </c>
      <c r="D417" s="24">
        <v>11458.0</v>
      </c>
      <c r="E417" s="24">
        <v>10723.0</v>
      </c>
      <c r="F417" s="24">
        <v>7512.0</v>
      </c>
      <c r="G417" s="24">
        <v>14669.0</v>
      </c>
      <c r="H417" s="24">
        <v>22181.0</v>
      </c>
      <c r="I417" s="25"/>
      <c r="J417" s="26">
        <v>-13.6869</v>
      </c>
      <c r="K417" s="26">
        <v>-39.4794</v>
      </c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136">
        <v>2933604.0</v>
      </c>
      <c r="B418" s="137" t="s">
        <v>1036</v>
      </c>
      <c r="C418" s="138">
        <v>44718.0</v>
      </c>
      <c r="D418" s="138">
        <v>22536.0</v>
      </c>
      <c r="E418" s="138">
        <v>23026.0</v>
      </c>
      <c r="F418" s="138">
        <v>32552.0</v>
      </c>
      <c r="G418" s="138">
        <v>13010.0</v>
      </c>
      <c r="H418" s="138">
        <v>45562.0</v>
      </c>
      <c r="I418" s="20"/>
      <c r="J418" s="21">
        <v>-10.8217</v>
      </c>
      <c r="K418" s="21">
        <v>-42.7311</v>
      </c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70" t="s">
        <v>81</v>
      </c>
      <c r="B419" s="71" t="s">
        <v>24</v>
      </c>
      <c r="C419" s="72">
        <f t="shared" ref="C419:H419" si="1">SUM(C2:C418)</f>
        <v>13070250</v>
      </c>
      <c r="D419" s="72">
        <f t="shared" si="1"/>
        <v>6880368</v>
      </c>
      <c r="E419" s="72">
        <f t="shared" si="1"/>
        <v>7141064</v>
      </c>
      <c r="F419" s="72">
        <f t="shared" si="1"/>
        <v>10105218</v>
      </c>
      <c r="G419" s="72">
        <f t="shared" si="1"/>
        <v>3916214</v>
      </c>
      <c r="H419" s="72">
        <f t="shared" si="1"/>
        <v>14021432</v>
      </c>
      <c r="I419" s="73">
        <f>COUNTA($A$2:A418)</f>
        <v>417</v>
      </c>
      <c r="J419" s="140" t="s">
        <v>1037</v>
      </c>
      <c r="K419" s="140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9.5" customHeight="1">
      <c r="A420" s="139" t="s">
        <v>1038</v>
      </c>
      <c r="B420" s="4"/>
      <c r="C420" s="76"/>
      <c r="D420" s="76"/>
      <c r="E420" s="76"/>
      <c r="F420" s="76"/>
      <c r="G420" s="76"/>
      <c r="H420" s="76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2010&amp;CBAHIA&amp;RDE</oddHead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2300101.0</v>
      </c>
      <c r="B2" s="18" t="s">
        <v>435</v>
      </c>
      <c r="C2" s="19">
        <v>8385.0</v>
      </c>
      <c r="D2" s="19">
        <v>5215.0</v>
      </c>
      <c r="E2" s="19">
        <v>5274.0</v>
      </c>
      <c r="F2" s="19">
        <v>4552.0</v>
      </c>
      <c r="G2" s="19">
        <v>5937.0</v>
      </c>
      <c r="H2" s="19">
        <v>10489.0</v>
      </c>
      <c r="I2" s="20"/>
      <c r="J2" s="21">
        <v>-7.3589</v>
      </c>
      <c r="K2" s="21">
        <v>-39.0456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2300150.0</v>
      </c>
      <c r="B3" s="23" t="s">
        <v>438</v>
      </c>
      <c r="C3" s="24">
        <v>12927.0</v>
      </c>
      <c r="D3" s="24">
        <v>7570.0</v>
      </c>
      <c r="E3" s="24">
        <v>7767.0</v>
      </c>
      <c r="F3" s="24">
        <v>7982.0</v>
      </c>
      <c r="G3" s="24">
        <v>7355.0</v>
      </c>
      <c r="H3" s="24">
        <v>15337.0</v>
      </c>
      <c r="I3" s="25"/>
      <c r="J3" s="26">
        <v>-4.2242</v>
      </c>
      <c r="K3" s="26">
        <v>-38.7083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2300200.0</v>
      </c>
      <c r="B4" s="18" t="s">
        <v>439</v>
      </c>
      <c r="C4" s="19">
        <v>48968.0</v>
      </c>
      <c r="D4" s="19">
        <v>29093.0</v>
      </c>
      <c r="E4" s="19">
        <v>28449.0</v>
      </c>
      <c r="F4" s="19">
        <v>28237.0</v>
      </c>
      <c r="G4" s="19">
        <v>29305.0</v>
      </c>
      <c r="H4" s="19">
        <v>57542.0</v>
      </c>
      <c r="I4" s="20"/>
      <c r="J4" s="21">
        <v>-2.8856</v>
      </c>
      <c r="K4" s="21">
        <v>-40.12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2300309.0</v>
      </c>
      <c r="B5" s="23" t="s">
        <v>441</v>
      </c>
      <c r="C5" s="24">
        <v>47137.0</v>
      </c>
      <c r="D5" s="24">
        <v>25629.0</v>
      </c>
      <c r="E5" s="24">
        <v>25542.0</v>
      </c>
      <c r="F5" s="24">
        <v>25237.0</v>
      </c>
      <c r="G5" s="24">
        <v>25934.0</v>
      </c>
      <c r="H5" s="24">
        <v>51171.0</v>
      </c>
      <c r="I5" s="25"/>
      <c r="J5" s="26">
        <v>-6.0953</v>
      </c>
      <c r="K5" s="26">
        <v>-39.4525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2300408.0</v>
      </c>
      <c r="B6" s="18" t="s">
        <v>443</v>
      </c>
      <c r="C6" s="19">
        <v>14452.0</v>
      </c>
      <c r="D6" s="19">
        <v>8119.0</v>
      </c>
      <c r="E6" s="19">
        <v>8088.0</v>
      </c>
      <c r="F6" s="19">
        <v>3955.0</v>
      </c>
      <c r="G6" s="19">
        <v>12252.0</v>
      </c>
      <c r="H6" s="19">
        <v>16207.0</v>
      </c>
      <c r="I6" s="20"/>
      <c r="J6" s="21">
        <v>-6.5736</v>
      </c>
      <c r="K6" s="21">
        <v>-40.1236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2300507.0</v>
      </c>
      <c r="B7" s="23" t="s">
        <v>445</v>
      </c>
      <c r="C7" s="24">
        <v>9548.0</v>
      </c>
      <c r="D7" s="24">
        <v>5315.0</v>
      </c>
      <c r="E7" s="24">
        <v>5458.0</v>
      </c>
      <c r="F7" s="24">
        <v>3450.0</v>
      </c>
      <c r="G7" s="24">
        <v>7323.0</v>
      </c>
      <c r="H7" s="24">
        <v>10773.0</v>
      </c>
      <c r="I7" s="25"/>
      <c r="J7" s="26">
        <v>-3.5889</v>
      </c>
      <c r="K7" s="26">
        <v>-40.5456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2300606.0</v>
      </c>
      <c r="B8" s="18" t="s">
        <v>446</v>
      </c>
      <c r="C8" s="19">
        <v>5687.0</v>
      </c>
      <c r="D8" s="19">
        <v>3313.0</v>
      </c>
      <c r="E8" s="19">
        <v>3538.0</v>
      </c>
      <c r="F8" s="19">
        <v>4952.0</v>
      </c>
      <c r="G8" s="19">
        <v>1899.0</v>
      </c>
      <c r="H8" s="19">
        <v>6851.0</v>
      </c>
      <c r="I8" s="20"/>
      <c r="J8" s="21">
        <v>-7.0017</v>
      </c>
      <c r="K8" s="21">
        <v>-39.7406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2300705.0</v>
      </c>
      <c r="B9" s="23" t="s">
        <v>449</v>
      </c>
      <c r="C9" s="24">
        <v>15394.0</v>
      </c>
      <c r="D9" s="24">
        <v>8218.0</v>
      </c>
      <c r="E9" s="24">
        <v>8142.0</v>
      </c>
      <c r="F9" s="24">
        <v>8040.0</v>
      </c>
      <c r="G9" s="24">
        <v>8320.0</v>
      </c>
      <c r="H9" s="24">
        <v>16360.0</v>
      </c>
      <c r="I9" s="25"/>
      <c r="J9" s="26">
        <v>-5.5208</v>
      </c>
      <c r="K9" s="26">
        <v>-38.2717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2300754.0</v>
      </c>
      <c r="B10" s="18" t="s">
        <v>451</v>
      </c>
      <c r="C10" s="19">
        <v>32333.0</v>
      </c>
      <c r="D10" s="19">
        <v>20360.0</v>
      </c>
      <c r="E10" s="19">
        <v>18873.0</v>
      </c>
      <c r="F10" s="19">
        <v>15949.0</v>
      </c>
      <c r="G10" s="19">
        <v>23284.0</v>
      </c>
      <c r="H10" s="19">
        <v>39233.0</v>
      </c>
      <c r="I10" s="20"/>
      <c r="J10" s="21">
        <v>-3.4944</v>
      </c>
      <c r="K10" s="21">
        <v>-39.5786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2300804.0</v>
      </c>
      <c r="B11" s="23" t="s">
        <v>453</v>
      </c>
      <c r="C11" s="24">
        <v>6509.0</v>
      </c>
      <c r="D11" s="24">
        <v>3344.0</v>
      </c>
      <c r="E11" s="24">
        <v>3640.0</v>
      </c>
      <c r="F11" s="24">
        <v>4999.0</v>
      </c>
      <c r="G11" s="24">
        <v>1985.0</v>
      </c>
      <c r="H11" s="24">
        <v>6984.0</v>
      </c>
      <c r="I11" s="25"/>
      <c r="J11" s="26">
        <v>-6.775</v>
      </c>
      <c r="K11" s="26">
        <v>-39.9892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2300903.0</v>
      </c>
      <c r="B12" s="18" t="s">
        <v>455</v>
      </c>
      <c r="C12" s="19">
        <v>12540.0</v>
      </c>
      <c r="D12" s="19">
        <v>7073.0</v>
      </c>
      <c r="E12" s="19">
        <v>6854.0</v>
      </c>
      <c r="F12" s="19">
        <v>5774.0</v>
      </c>
      <c r="G12" s="19">
        <v>8153.0</v>
      </c>
      <c r="H12" s="19">
        <v>13927.0</v>
      </c>
      <c r="I12" s="20"/>
      <c r="J12" s="21">
        <v>-3.9489</v>
      </c>
      <c r="K12" s="21">
        <v>-39.4317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2301000.0</v>
      </c>
      <c r="B13" s="23" t="s">
        <v>458</v>
      </c>
      <c r="C13" s="24">
        <v>60469.0</v>
      </c>
      <c r="D13" s="24">
        <v>37142.0</v>
      </c>
      <c r="E13" s="24">
        <v>35509.0</v>
      </c>
      <c r="F13" s="24">
        <v>67103.0</v>
      </c>
      <c r="G13" s="24">
        <v>5548.0</v>
      </c>
      <c r="H13" s="24">
        <v>72651.0</v>
      </c>
      <c r="I13" s="25"/>
      <c r="J13" s="26">
        <v>-3.9014</v>
      </c>
      <c r="K13" s="26">
        <v>-38.3911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2301109.0</v>
      </c>
      <c r="B14" s="18" t="s">
        <v>459</v>
      </c>
      <c r="C14" s="19">
        <v>61187.0</v>
      </c>
      <c r="D14" s="19">
        <v>34152.0</v>
      </c>
      <c r="E14" s="19">
        <v>35015.0</v>
      </c>
      <c r="F14" s="19">
        <v>44038.0</v>
      </c>
      <c r="G14" s="19">
        <v>25129.0</v>
      </c>
      <c r="H14" s="19">
        <v>69167.0</v>
      </c>
      <c r="I14" s="20"/>
      <c r="J14" s="21">
        <v>-4.5617</v>
      </c>
      <c r="K14" s="21">
        <v>-37.7697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2301208.0</v>
      </c>
      <c r="B15" s="23" t="s">
        <v>462</v>
      </c>
      <c r="C15" s="24">
        <v>24064.0</v>
      </c>
      <c r="D15" s="24">
        <v>12795.0</v>
      </c>
      <c r="E15" s="24">
        <v>12610.0</v>
      </c>
      <c r="F15" s="24">
        <v>13745.0</v>
      </c>
      <c r="G15" s="24">
        <v>11660.0</v>
      </c>
      <c r="H15" s="24">
        <v>25405.0</v>
      </c>
      <c r="I15" s="25"/>
      <c r="J15" s="26">
        <v>-4.3711</v>
      </c>
      <c r="K15" s="26">
        <v>-38.8142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2301257.0</v>
      </c>
      <c r="B16" s="18" t="s">
        <v>465</v>
      </c>
      <c r="C16" s="19">
        <v>10008.0</v>
      </c>
      <c r="D16" s="19">
        <v>5183.0</v>
      </c>
      <c r="E16" s="19">
        <v>5317.0</v>
      </c>
      <c r="F16" s="19">
        <v>4908.0</v>
      </c>
      <c r="G16" s="19">
        <v>5592.0</v>
      </c>
      <c r="H16" s="19">
        <v>10500.0</v>
      </c>
      <c r="I16" s="20"/>
      <c r="J16" s="21">
        <v>-4.7528</v>
      </c>
      <c r="K16" s="21">
        <v>-40.8328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2301307.0</v>
      </c>
      <c r="B17" s="23" t="s">
        <v>467</v>
      </c>
      <c r="C17" s="24">
        <v>19606.0</v>
      </c>
      <c r="D17" s="24">
        <v>10292.0</v>
      </c>
      <c r="E17" s="24">
        <v>10397.0</v>
      </c>
      <c r="F17" s="24">
        <v>12737.0</v>
      </c>
      <c r="G17" s="24">
        <v>7952.0</v>
      </c>
      <c r="H17" s="24">
        <v>20689.0</v>
      </c>
      <c r="I17" s="25"/>
      <c r="J17" s="26">
        <v>-7.2125</v>
      </c>
      <c r="K17" s="26">
        <v>-40.0461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2301406.0</v>
      </c>
      <c r="B18" s="18" t="s">
        <v>469</v>
      </c>
      <c r="C18" s="19">
        <v>12359.0</v>
      </c>
      <c r="D18" s="19">
        <v>5823.0</v>
      </c>
      <c r="E18" s="19">
        <v>5706.0</v>
      </c>
      <c r="F18" s="19">
        <v>3769.0</v>
      </c>
      <c r="G18" s="19">
        <v>7760.0</v>
      </c>
      <c r="H18" s="19">
        <v>11529.0</v>
      </c>
      <c r="I18" s="20"/>
      <c r="J18" s="21">
        <v>-4.4183</v>
      </c>
      <c r="K18" s="21">
        <v>-39.045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2301505.0</v>
      </c>
      <c r="B19" s="23" t="s">
        <v>470</v>
      </c>
      <c r="C19" s="24">
        <v>7538.0</v>
      </c>
      <c r="D19" s="24">
        <v>3853.0</v>
      </c>
      <c r="E19" s="24">
        <v>3804.0</v>
      </c>
      <c r="F19" s="24">
        <v>3884.0</v>
      </c>
      <c r="G19" s="24">
        <v>3773.0</v>
      </c>
      <c r="H19" s="24">
        <v>7657.0</v>
      </c>
      <c r="I19" s="25"/>
      <c r="J19" s="26">
        <v>-6.3236</v>
      </c>
      <c r="K19" s="26">
        <v>-40.1606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2301604.0</v>
      </c>
      <c r="B20" s="18" t="s">
        <v>472</v>
      </c>
      <c r="C20" s="19">
        <v>20882.0</v>
      </c>
      <c r="D20" s="19">
        <v>11081.0</v>
      </c>
      <c r="E20" s="19">
        <v>11367.0</v>
      </c>
      <c r="F20" s="19">
        <v>11955.0</v>
      </c>
      <c r="G20" s="19">
        <v>10493.0</v>
      </c>
      <c r="H20" s="19">
        <v>22448.0</v>
      </c>
      <c r="I20" s="20"/>
      <c r="J20" s="21">
        <v>-6.8744</v>
      </c>
      <c r="K20" s="21">
        <v>-39.875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2301703.0</v>
      </c>
      <c r="B21" s="23" t="s">
        <v>474</v>
      </c>
      <c r="C21" s="24">
        <v>25207.0</v>
      </c>
      <c r="D21" s="24">
        <v>12223.0</v>
      </c>
      <c r="E21" s="24">
        <v>12350.0</v>
      </c>
      <c r="F21" s="24">
        <v>11830.0</v>
      </c>
      <c r="G21" s="24">
        <v>12743.0</v>
      </c>
      <c r="H21" s="24">
        <v>24573.0</v>
      </c>
      <c r="I21" s="25"/>
      <c r="J21" s="26">
        <v>-6.9425</v>
      </c>
      <c r="K21" s="26">
        <v>-38.9675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2301802.0</v>
      </c>
      <c r="B22" s="18" t="s">
        <v>476</v>
      </c>
      <c r="C22" s="19">
        <v>5724.0</v>
      </c>
      <c r="D22" s="19">
        <v>3055.0</v>
      </c>
      <c r="E22" s="19">
        <v>2971.0</v>
      </c>
      <c r="F22" s="19">
        <v>3304.0</v>
      </c>
      <c r="G22" s="19">
        <v>2722.0</v>
      </c>
      <c r="H22" s="19">
        <v>6026.0</v>
      </c>
      <c r="I22" s="20"/>
      <c r="J22" s="21">
        <v>-6.73</v>
      </c>
      <c r="K22" s="21">
        <v>-38.7169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2301851.0</v>
      </c>
      <c r="B23" s="23" t="s">
        <v>478</v>
      </c>
      <c r="C23" s="24">
        <v>16173.0</v>
      </c>
      <c r="D23" s="24">
        <v>8739.0</v>
      </c>
      <c r="E23" s="24">
        <v>8581.0</v>
      </c>
      <c r="F23" s="24">
        <v>8760.0</v>
      </c>
      <c r="G23" s="24">
        <v>8560.0</v>
      </c>
      <c r="H23" s="24">
        <v>17320.0</v>
      </c>
      <c r="I23" s="25"/>
      <c r="J23" s="26">
        <v>-5.3097</v>
      </c>
      <c r="K23" s="26">
        <v>-38.9206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2301901.0</v>
      </c>
      <c r="B24" s="18" t="s">
        <v>479</v>
      </c>
      <c r="C24" s="19">
        <v>47031.0</v>
      </c>
      <c r="D24" s="19">
        <v>26939.0</v>
      </c>
      <c r="E24" s="19">
        <v>28434.0</v>
      </c>
      <c r="F24" s="19">
        <v>38039.0</v>
      </c>
      <c r="G24" s="19">
        <v>17334.0</v>
      </c>
      <c r="H24" s="19">
        <v>55373.0</v>
      </c>
      <c r="I24" s="20"/>
      <c r="J24" s="21">
        <v>-7.3111</v>
      </c>
      <c r="K24" s="21">
        <v>-39.3042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2301950.0</v>
      </c>
      <c r="B25" s="23" t="s">
        <v>482</v>
      </c>
      <c r="C25" s="24">
        <v>17024.0</v>
      </c>
      <c r="D25" s="24">
        <v>9736.0</v>
      </c>
      <c r="E25" s="24">
        <v>9838.0</v>
      </c>
      <c r="F25" s="24">
        <v>8127.0</v>
      </c>
      <c r="G25" s="24">
        <v>11447.0</v>
      </c>
      <c r="H25" s="24">
        <v>19574.0</v>
      </c>
      <c r="I25" s="25"/>
      <c r="J25" s="26">
        <v>-4.2869</v>
      </c>
      <c r="K25" s="26">
        <v>-38.6431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2302008.0</v>
      </c>
      <c r="B26" s="18" t="s">
        <v>483</v>
      </c>
      <c r="C26" s="19">
        <v>20007.0</v>
      </c>
      <c r="D26" s="19">
        <v>10632.0</v>
      </c>
      <c r="E26" s="19">
        <v>10896.0</v>
      </c>
      <c r="F26" s="19">
        <v>13168.0</v>
      </c>
      <c r="G26" s="19">
        <v>8360.0</v>
      </c>
      <c r="H26" s="19">
        <v>21528.0</v>
      </c>
      <c r="I26" s="20"/>
      <c r="J26" s="21">
        <v>-7.1767</v>
      </c>
      <c r="K26" s="21">
        <v>-38.7817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2302057.0</v>
      </c>
      <c r="B27" s="23" t="s">
        <v>486</v>
      </c>
      <c r="C27" s="24">
        <v>13921.0</v>
      </c>
      <c r="D27" s="24">
        <v>7319.0</v>
      </c>
      <c r="E27" s="24">
        <v>7156.0</v>
      </c>
      <c r="F27" s="24">
        <v>9771.0</v>
      </c>
      <c r="G27" s="24">
        <v>4704.0</v>
      </c>
      <c r="H27" s="24">
        <v>14475.0</v>
      </c>
      <c r="I27" s="25"/>
      <c r="J27" s="26">
        <v>-3.0189</v>
      </c>
      <c r="K27" s="26">
        <v>-41.1361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2302107.0</v>
      </c>
      <c r="B28" s="137" t="s">
        <v>487</v>
      </c>
      <c r="C28" s="138">
        <v>29861.0</v>
      </c>
      <c r="D28" s="138">
        <v>16402.0</v>
      </c>
      <c r="E28" s="138">
        <v>16924.0</v>
      </c>
      <c r="F28" s="138">
        <v>24446.0</v>
      </c>
      <c r="G28" s="138">
        <v>8880.0</v>
      </c>
      <c r="H28" s="138">
        <v>33326.0</v>
      </c>
      <c r="I28" s="20"/>
      <c r="J28" s="21">
        <v>-4.3286</v>
      </c>
      <c r="K28" s="21">
        <v>-38.8847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2302206.0</v>
      </c>
      <c r="B29" s="23" t="s">
        <v>489</v>
      </c>
      <c r="C29" s="24">
        <v>42343.0</v>
      </c>
      <c r="D29" s="24">
        <v>24860.0</v>
      </c>
      <c r="E29" s="24">
        <v>24474.0</v>
      </c>
      <c r="F29" s="24">
        <v>21639.0</v>
      </c>
      <c r="G29" s="24">
        <v>27695.0</v>
      </c>
      <c r="H29" s="24">
        <v>49334.0</v>
      </c>
      <c r="I29" s="25"/>
      <c r="J29" s="26">
        <v>-4.1797</v>
      </c>
      <c r="K29" s="26">
        <v>-38.1306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2302305.0</v>
      </c>
      <c r="B30" s="18" t="s">
        <v>491</v>
      </c>
      <c r="C30" s="19">
        <v>28358.0</v>
      </c>
      <c r="D30" s="19">
        <v>15698.0</v>
      </c>
      <c r="E30" s="19">
        <v>15175.0</v>
      </c>
      <c r="F30" s="19">
        <v>12992.0</v>
      </c>
      <c r="G30" s="19">
        <v>17881.0</v>
      </c>
      <c r="H30" s="19">
        <v>30873.0</v>
      </c>
      <c r="I30" s="20"/>
      <c r="J30" s="21">
        <v>-3.0506</v>
      </c>
      <c r="K30" s="21">
        <v>-40.1678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2302404.0</v>
      </c>
      <c r="B31" s="23" t="s">
        <v>493</v>
      </c>
      <c r="C31" s="24">
        <v>50306.0</v>
      </c>
      <c r="D31" s="24">
        <v>26347.0</v>
      </c>
      <c r="E31" s="24">
        <v>26174.0</v>
      </c>
      <c r="F31" s="24">
        <v>26622.0</v>
      </c>
      <c r="G31" s="24">
        <v>25899.0</v>
      </c>
      <c r="H31" s="24">
        <v>52521.0</v>
      </c>
      <c r="I31" s="25"/>
      <c r="J31" s="26">
        <v>-5.1275</v>
      </c>
      <c r="K31" s="26">
        <v>-39.7322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2302503.0</v>
      </c>
      <c r="B32" s="18" t="s">
        <v>495</v>
      </c>
      <c r="C32" s="19">
        <v>38484.0</v>
      </c>
      <c r="D32" s="19">
        <v>21913.0</v>
      </c>
      <c r="E32" s="19">
        <v>23277.0</v>
      </c>
      <c r="F32" s="19">
        <v>28048.0</v>
      </c>
      <c r="G32" s="19">
        <v>17142.0</v>
      </c>
      <c r="H32" s="19">
        <v>45190.0</v>
      </c>
      <c r="I32" s="20"/>
      <c r="J32" s="21">
        <v>-7.4933</v>
      </c>
      <c r="K32" s="21">
        <v>-38.9872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2302602.0</v>
      </c>
      <c r="B33" s="23" t="s">
        <v>497</v>
      </c>
      <c r="C33" s="24">
        <v>55448.0</v>
      </c>
      <c r="D33" s="24">
        <v>29769.0</v>
      </c>
      <c r="E33" s="24">
        <v>30394.0</v>
      </c>
      <c r="F33" s="24">
        <v>44647.0</v>
      </c>
      <c r="G33" s="24">
        <v>15516.0</v>
      </c>
      <c r="H33" s="24">
        <v>60163.0</v>
      </c>
      <c r="I33" s="25"/>
      <c r="J33" s="26">
        <v>-2.9022</v>
      </c>
      <c r="K33" s="26">
        <v>-40.8411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2302701.0</v>
      </c>
      <c r="B34" s="18" t="s">
        <v>499</v>
      </c>
      <c r="C34" s="19">
        <v>25566.0</v>
      </c>
      <c r="D34" s="19">
        <v>12707.0</v>
      </c>
      <c r="E34" s="19">
        <v>13803.0</v>
      </c>
      <c r="F34" s="19">
        <v>19085.0</v>
      </c>
      <c r="G34" s="19">
        <v>7425.0</v>
      </c>
      <c r="H34" s="19">
        <v>26510.0</v>
      </c>
      <c r="I34" s="20"/>
      <c r="J34" s="21">
        <v>-7.0744</v>
      </c>
      <c r="K34" s="21">
        <v>-40.3761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2302800.0</v>
      </c>
      <c r="B35" s="23" t="s">
        <v>501</v>
      </c>
      <c r="C35" s="24">
        <v>69601.0</v>
      </c>
      <c r="D35" s="24">
        <v>36920.0</v>
      </c>
      <c r="E35" s="24">
        <v>37566.0</v>
      </c>
      <c r="F35" s="24">
        <v>46878.0</v>
      </c>
      <c r="G35" s="24">
        <v>27608.0</v>
      </c>
      <c r="H35" s="24">
        <v>74486.0</v>
      </c>
      <c r="I35" s="25"/>
      <c r="J35" s="26">
        <v>-4.3589</v>
      </c>
      <c r="K35" s="26">
        <v>-39.3117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2302909.0</v>
      </c>
      <c r="B36" s="18" t="s">
        <v>503</v>
      </c>
      <c r="C36" s="19">
        <v>15830.0</v>
      </c>
      <c r="D36" s="19">
        <v>8637.0</v>
      </c>
      <c r="E36" s="19">
        <v>8426.0</v>
      </c>
      <c r="F36" s="19">
        <v>6212.0</v>
      </c>
      <c r="G36" s="19">
        <v>10851.0</v>
      </c>
      <c r="H36" s="19">
        <v>17063.0</v>
      </c>
      <c r="I36" s="20"/>
      <c r="J36" s="21">
        <v>-4.47</v>
      </c>
      <c r="K36" s="21">
        <v>-38.9014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2303006.0</v>
      </c>
      <c r="B37" s="23" t="s">
        <v>504</v>
      </c>
      <c r="C37" s="24">
        <v>15604.0</v>
      </c>
      <c r="D37" s="24">
        <v>10123.0</v>
      </c>
      <c r="E37" s="24">
        <v>9897.0</v>
      </c>
      <c r="F37" s="24">
        <v>11523.0</v>
      </c>
      <c r="G37" s="24">
        <v>8497.0</v>
      </c>
      <c r="H37" s="24">
        <v>20020.0</v>
      </c>
      <c r="I37" s="25"/>
      <c r="J37" s="26">
        <v>-4.2322</v>
      </c>
      <c r="K37" s="26">
        <v>-39.1925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2303105.0</v>
      </c>
      <c r="B38" s="18" t="s">
        <v>507</v>
      </c>
      <c r="C38" s="19">
        <v>18617.0</v>
      </c>
      <c r="D38" s="19">
        <v>9143.0</v>
      </c>
      <c r="E38" s="19">
        <v>9205.0</v>
      </c>
      <c r="F38" s="19">
        <v>8302.0</v>
      </c>
      <c r="G38" s="19">
        <v>10046.0</v>
      </c>
      <c r="H38" s="19">
        <v>18348.0</v>
      </c>
      <c r="I38" s="20"/>
      <c r="J38" s="21">
        <v>-3.9506</v>
      </c>
      <c r="K38" s="21">
        <v>-40.4733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2303204.0</v>
      </c>
      <c r="B39" s="23" t="s">
        <v>509</v>
      </c>
      <c r="C39" s="24">
        <v>25733.0</v>
      </c>
      <c r="D39" s="24">
        <v>12795.0</v>
      </c>
      <c r="E39" s="24">
        <v>13592.0</v>
      </c>
      <c r="F39" s="24">
        <v>14044.0</v>
      </c>
      <c r="G39" s="24">
        <v>12343.0</v>
      </c>
      <c r="H39" s="24">
        <v>26387.0</v>
      </c>
      <c r="I39" s="25"/>
      <c r="J39" s="26">
        <v>-7.0422</v>
      </c>
      <c r="K39" s="26">
        <v>-39.2836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2303303.0</v>
      </c>
      <c r="B40" s="18" t="s">
        <v>511</v>
      </c>
      <c r="C40" s="19">
        <v>18444.0</v>
      </c>
      <c r="D40" s="19">
        <v>9334.0</v>
      </c>
      <c r="E40" s="19">
        <v>9233.0</v>
      </c>
      <c r="F40" s="19">
        <v>8310.0</v>
      </c>
      <c r="G40" s="19">
        <v>10257.0</v>
      </c>
      <c r="H40" s="19">
        <v>18567.0</v>
      </c>
      <c r="I40" s="20"/>
      <c r="J40" s="21">
        <v>-6.5372</v>
      </c>
      <c r="K40" s="21">
        <v>-39.4967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2303402.0</v>
      </c>
      <c r="B41" s="23" t="s">
        <v>513</v>
      </c>
      <c r="C41" s="24">
        <v>15230.0</v>
      </c>
      <c r="D41" s="24">
        <v>8346.0</v>
      </c>
      <c r="E41" s="24">
        <v>8400.0</v>
      </c>
      <c r="F41" s="24">
        <v>7960.0</v>
      </c>
      <c r="G41" s="24">
        <v>8786.0</v>
      </c>
      <c r="H41" s="24">
        <v>16746.0</v>
      </c>
      <c r="I41" s="25"/>
      <c r="J41" s="26">
        <v>-4.1667</v>
      </c>
      <c r="K41" s="26">
        <v>-40.9428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2303501.0</v>
      </c>
      <c r="B42" s="18" t="s">
        <v>515</v>
      </c>
      <c r="C42" s="19">
        <v>57129.0</v>
      </c>
      <c r="D42" s="19">
        <v>32874.0</v>
      </c>
      <c r="E42" s="19">
        <v>33250.0</v>
      </c>
      <c r="F42" s="19">
        <v>56143.0</v>
      </c>
      <c r="G42" s="19">
        <v>9981.0</v>
      </c>
      <c r="H42" s="19">
        <v>66124.0</v>
      </c>
      <c r="I42" s="20"/>
      <c r="J42" s="21">
        <v>-4.1331</v>
      </c>
      <c r="K42" s="21">
        <v>-38.2419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2303600.0</v>
      </c>
      <c r="B43" s="23" t="s">
        <v>518</v>
      </c>
      <c r="C43" s="24">
        <v>15547.0</v>
      </c>
      <c r="D43" s="24">
        <v>9302.0</v>
      </c>
      <c r="E43" s="24">
        <v>9443.0</v>
      </c>
      <c r="F43" s="24">
        <v>8728.0</v>
      </c>
      <c r="G43" s="24">
        <v>10017.0</v>
      </c>
      <c r="H43" s="24">
        <v>18745.0</v>
      </c>
      <c r="I43" s="25"/>
      <c r="J43" s="26">
        <v>-6.1308</v>
      </c>
      <c r="K43" s="26">
        <v>-39.8775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2303659.0</v>
      </c>
      <c r="B44" s="18" t="s">
        <v>519</v>
      </c>
      <c r="C44" s="19">
        <v>9286.0</v>
      </c>
      <c r="D44" s="19">
        <v>5034.0</v>
      </c>
      <c r="E44" s="19">
        <v>4917.0</v>
      </c>
      <c r="F44" s="19">
        <v>5395.0</v>
      </c>
      <c r="G44" s="19">
        <v>4556.0</v>
      </c>
      <c r="H44" s="19">
        <v>9951.0</v>
      </c>
      <c r="I44" s="20"/>
      <c r="J44" s="21">
        <v>-4.6478</v>
      </c>
      <c r="K44" s="21">
        <v>-40.2014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2303709.0</v>
      </c>
      <c r="B45" s="23" t="s">
        <v>522</v>
      </c>
      <c r="C45" s="24">
        <v>250479.0</v>
      </c>
      <c r="D45" s="24">
        <v>159175.0</v>
      </c>
      <c r="E45" s="24">
        <v>165563.0</v>
      </c>
      <c r="F45" s="24">
        <v>289918.0</v>
      </c>
      <c r="G45" s="24">
        <v>34820.0</v>
      </c>
      <c r="H45" s="24">
        <v>324738.0</v>
      </c>
      <c r="I45" s="25"/>
      <c r="J45" s="26">
        <v>-3.7361</v>
      </c>
      <c r="K45" s="26">
        <v>-38.6531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2303808.0</v>
      </c>
      <c r="B46" s="18" t="s">
        <v>523</v>
      </c>
      <c r="C46" s="19">
        <v>24062.0</v>
      </c>
      <c r="D46" s="19">
        <v>12111.0</v>
      </c>
      <c r="E46" s="19">
        <v>12427.0</v>
      </c>
      <c r="F46" s="19">
        <v>15164.0</v>
      </c>
      <c r="G46" s="19">
        <v>9374.0</v>
      </c>
      <c r="H46" s="19">
        <v>24538.0</v>
      </c>
      <c r="I46" s="20"/>
      <c r="J46" s="21">
        <v>-6.6067</v>
      </c>
      <c r="K46" s="21">
        <v>-39.0622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2303907.0</v>
      </c>
      <c r="B47" s="23" t="s">
        <v>525</v>
      </c>
      <c r="C47" s="24">
        <v>12163.0</v>
      </c>
      <c r="D47" s="24">
        <v>6195.0</v>
      </c>
      <c r="E47" s="24">
        <v>6422.0</v>
      </c>
      <c r="F47" s="24">
        <v>9170.0</v>
      </c>
      <c r="G47" s="24">
        <v>3447.0</v>
      </c>
      <c r="H47" s="24">
        <v>12617.0</v>
      </c>
      <c r="I47" s="25"/>
      <c r="J47" s="26">
        <v>-3.0336</v>
      </c>
      <c r="K47" s="26">
        <v>-41.2439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2303931.0</v>
      </c>
      <c r="B48" s="18" t="s">
        <v>527</v>
      </c>
      <c r="C48" s="19">
        <v>12001.0</v>
      </c>
      <c r="D48" s="19">
        <v>6585.0</v>
      </c>
      <c r="E48" s="19">
        <v>6268.0</v>
      </c>
      <c r="F48" s="19">
        <v>3794.0</v>
      </c>
      <c r="G48" s="19">
        <v>9059.0</v>
      </c>
      <c r="H48" s="19">
        <v>12853.0</v>
      </c>
      <c r="I48" s="20"/>
      <c r="J48" s="21">
        <v>-4.8433</v>
      </c>
      <c r="K48" s="21">
        <v>-39.1411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2303956.0</v>
      </c>
      <c r="B49" s="23" t="s">
        <v>529</v>
      </c>
      <c r="C49" s="24">
        <v>18707.0</v>
      </c>
      <c r="D49" s="24">
        <v>9602.0</v>
      </c>
      <c r="E49" s="24">
        <v>9318.0</v>
      </c>
      <c r="F49" s="24">
        <v>11427.0</v>
      </c>
      <c r="G49" s="24">
        <v>7493.0</v>
      </c>
      <c r="H49" s="24">
        <v>18920.0</v>
      </c>
      <c r="I49" s="25"/>
      <c r="J49" s="26">
        <v>-4.3003</v>
      </c>
      <c r="K49" s="26">
        <v>-38.4978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2304004.0</v>
      </c>
      <c r="B50" s="18" t="s">
        <v>531</v>
      </c>
      <c r="C50" s="19">
        <v>19981.0</v>
      </c>
      <c r="D50" s="19">
        <v>10981.0</v>
      </c>
      <c r="E50" s="19">
        <v>11037.0</v>
      </c>
      <c r="F50" s="19">
        <v>14258.0</v>
      </c>
      <c r="G50" s="19">
        <v>7760.0</v>
      </c>
      <c r="H50" s="19">
        <v>22018.0</v>
      </c>
      <c r="I50" s="20"/>
      <c r="J50" s="21">
        <v>-3.5333</v>
      </c>
      <c r="K50" s="21">
        <v>-40.6567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2304103.0</v>
      </c>
      <c r="B51" s="23" t="s">
        <v>533</v>
      </c>
      <c r="C51" s="24">
        <v>70898.0</v>
      </c>
      <c r="D51" s="24">
        <v>35527.0</v>
      </c>
      <c r="E51" s="24">
        <v>37326.0</v>
      </c>
      <c r="F51" s="24">
        <v>52688.0</v>
      </c>
      <c r="G51" s="24">
        <v>20165.0</v>
      </c>
      <c r="H51" s="24">
        <v>72853.0</v>
      </c>
      <c r="I51" s="25"/>
      <c r="J51" s="26">
        <v>-5.1783</v>
      </c>
      <c r="K51" s="26">
        <v>-40.6775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2304202.0</v>
      </c>
      <c r="B52" s="18" t="s">
        <v>535</v>
      </c>
      <c r="C52" s="19">
        <v>104646.0</v>
      </c>
      <c r="D52" s="19">
        <v>57632.0</v>
      </c>
      <c r="E52" s="19">
        <v>63830.0</v>
      </c>
      <c r="F52" s="19">
        <v>100937.0</v>
      </c>
      <c r="G52" s="19">
        <v>20525.0</v>
      </c>
      <c r="H52" s="19">
        <v>121462.0</v>
      </c>
      <c r="I52" s="20"/>
      <c r="J52" s="21">
        <v>-7.2342</v>
      </c>
      <c r="K52" s="21">
        <v>-39.4094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2304236.0</v>
      </c>
      <c r="B53" s="23" t="s">
        <v>538</v>
      </c>
      <c r="C53" s="24">
        <v>16064.0</v>
      </c>
      <c r="D53" s="24">
        <v>8330.0</v>
      </c>
      <c r="E53" s="24">
        <v>8747.0</v>
      </c>
      <c r="F53" s="24">
        <v>9038.0</v>
      </c>
      <c r="G53" s="24">
        <v>8039.0</v>
      </c>
      <c r="H53" s="24">
        <v>17077.0</v>
      </c>
      <c r="I53" s="25"/>
      <c r="J53" s="26">
        <v>-4.4</v>
      </c>
      <c r="K53" s="26">
        <v>-40.9106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2304251.0</v>
      </c>
      <c r="B54" s="18" t="s">
        <v>540</v>
      </c>
      <c r="C54" s="19">
        <v>19779.0</v>
      </c>
      <c r="D54" s="19">
        <v>11092.0</v>
      </c>
      <c r="E54" s="19">
        <v>11388.0</v>
      </c>
      <c r="F54" s="19">
        <v>9570.0</v>
      </c>
      <c r="G54" s="19">
        <v>12910.0</v>
      </c>
      <c r="H54" s="19">
        <v>22480.0</v>
      </c>
      <c r="I54" s="20"/>
      <c r="J54" s="21">
        <v>-2.9178</v>
      </c>
      <c r="K54" s="21">
        <v>-40.1717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2304269.0</v>
      </c>
      <c r="B55" s="67" t="s">
        <v>542</v>
      </c>
      <c r="C55" s="68">
        <v>8385.0</v>
      </c>
      <c r="D55" s="68">
        <v>4560.0</v>
      </c>
      <c r="E55" s="68">
        <v>4534.0</v>
      </c>
      <c r="F55" s="68">
        <v>4131.0</v>
      </c>
      <c r="G55" s="68">
        <v>4963.0</v>
      </c>
      <c r="H55" s="68">
        <v>9094.0</v>
      </c>
      <c r="I55" s="25"/>
      <c r="J55" s="26">
        <v>-5.9169</v>
      </c>
      <c r="K55" s="26">
        <v>-39.2678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2304277.0</v>
      </c>
      <c r="B56" s="18" t="s">
        <v>544</v>
      </c>
      <c r="C56" s="19">
        <v>6302.0</v>
      </c>
      <c r="D56" s="19">
        <v>3435.0</v>
      </c>
      <c r="E56" s="19">
        <v>3418.0</v>
      </c>
      <c r="F56" s="19">
        <v>3461.0</v>
      </c>
      <c r="G56" s="19">
        <v>3392.0</v>
      </c>
      <c r="H56" s="19">
        <v>6853.0</v>
      </c>
      <c r="I56" s="20"/>
      <c r="J56" s="21">
        <v>-6.0319</v>
      </c>
      <c r="K56" s="21">
        <v>-38.3486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2304285.0</v>
      </c>
      <c r="B57" s="23" t="s">
        <v>546</v>
      </c>
      <c r="C57" s="24">
        <v>31500.0</v>
      </c>
      <c r="D57" s="24">
        <v>22957.0</v>
      </c>
      <c r="E57" s="24">
        <v>23090.0</v>
      </c>
      <c r="F57" s="24">
        <v>46047.0</v>
      </c>
      <c r="G57" s="24">
        <v>0.0</v>
      </c>
      <c r="H57" s="24">
        <v>46047.0</v>
      </c>
      <c r="I57" s="25"/>
      <c r="J57" s="26">
        <v>-3.89</v>
      </c>
      <c r="K57" s="26">
        <v>-38.4506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2304301.0</v>
      </c>
      <c r="B58" s="18" t="s">
        <v>547</v>
      </c>
      <c r="C58" s="19">
        <v>20315.0</v>
      </c>
      <c r="D58" s="19">
        <v>9329.0</v>
      </c>
      <c r="E58" s="19">
        <v>9678.0</v>
      </c>
      <c r="F58" s="19">
        <v>8871.0</v>
      </c>
      <c r="G58" s="19">
        <v>10136.0</v>
      </c>
      <c r="H58" s="19">
        <v>19007.0</v>
      </c>
      <c r="I58" s="20"/>
      <c r="J58" s="21">
        <v>-6.9306</v>
      </c>
      <c r="K58" s="21">
        <v>-39.5656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2304350.0</v>
      </c>
      <c r="B59" s="23" t="s">
        <v>550</v>
      </c>
      <c r="C59" s="24">
        <v>17488.0</v>
      </c>
      <c r="D59" s="24">
        <v>10786.0</v>
      </c>
      <c r="E59" s="24">
        <v>11000.0</v>
      </c>
      <c r="F59" s="24">
        <v>15473.0</v>
      </c>
      <c r="G59" s="24">
        <v>6313.0</v>
      </c>
      <c r="H59" s="24">
        <v>21786.0</v>
      </c>
      <c r="I59" s="25"/>
      <c r="J59" s="26">
        <v>-3.7983</v>
      </c>
      <c r="K59" s="26">
        <v>-40.2606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2304400.0</v>
      </c>
      <c r="B60" s="18" t="s">
        <v>551</v>
      </c>
      <c r="C60" s="19">
        <v>2141402.0</v>
      </c>
      <c r="D60" s="19">
        <v>1145799.0</v>
      </c>
      <c r="E60" s="19">
        <v>1301610.0</v>
      </c>
      <c r="F60" s="19">
        <v>2447409.0</v>
      </c>
      <c r="G60" s="19">
        <v>0.0</v>
      </c>
      <c r="H60" s="19">
        <v>2447409.0</v>
      </c>
      <c r="I60" s="20"/>
      <c r="J60" s="21">
        <v>-3.7172</v>
      </c>
      <c r="K60" s="21">
        <v>-38.5431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2304459.0</v>
      </c>
      <c r="B61" s="23" t="s">
        <v>554</v>
      </c>
      <c r="C61" s="24">
        <v>12066.0</v>
      </c>
      <c r="D61" s="24">
        <v>7469.0</v>
      </c>
      <c r="E61" s="24">
        <v>7382.0</v>
      </c>
      <c r="F61" s="24">
        <v>9627.0</v>
      </c>
      <c r="G61" s="24">
        <v>5224.0</v>
      </c>
      <c r="H61" s="24">
        <v>14851.0</v>
      </c>
      <c r="I61" s="25"/>
      <c r="J61" s="26">
        <v>-4.4519</v>
      </c>
      <c r="K61" s="26">
        <v>-37.7972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2304509.0</v>
      </c>
      <c r="B62" s="18" t="s">
        <v>555</v>
      </c>
      <c r="C62" s="19">
        <v>11832.0</v>
      </c>
      <c r="D62" s="19">
        <v>6378.0</v>
      </c>
      <c r="E62" s="19">
        <v>6613.0</v>
      </c>
      <c r="F62" s="19">
        <v>7636.0</v>
      </c>
      <c r="G62" s="19">
        <v>5355.0</v>
      </c>
      <c r="H62" s="19">
        <v>12991.0</v>
      </c>
      <c r="I62" s="20"/>
      <c r="J62" s="21">
        <v>-3.76</v>
      </c>
      <c r="K62" s="21">
        <v>-40.8164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2304608.0</v>
      </c>
      <c r="B63" s="23" t="s">
        <v>558</v>
      </c>
      <c r="C63" s="24">
        <v>4866.0</v>
      </c>
      <c r="D63" s="24">
        <v>3163.0</v>
      </c>
      <c r="E63" s="24">
        <v>3053.0</v>
      </c>
      <c r="F63" s="24">
        <v>3648.0</v>
      </c>
      <c r="G63" s="24">
        <v>2568.0</v>
      </c>
      <c r="H63" s="24">
        <v>6216.0</v>
      </c>
      <c r="I63" s="25"/>
      <c r="J63" s="26">
        <v>-4.0528</v>
      </c>
      <c r="K63" s="26">
        <v>-39.4544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2304657.0</v>
      </c>
      <c r="B64" s="18" t="s">
        <v>559</v>
      </c>
      <c r="C64" s="19">
        <v>14813.0</v>
      </c>
      <c r="D64" s="19">
        <v>7441.0</v>
      </c>
      <c r="E64" s="19">
        <v>7611.0</v>
      </c>
      <c r="F64" s="19">
        <v>5818.0</v>
      </c>
      <c r="G64" s="19">
        <v>9234.0</v>
      </c>
      <c r="H64" s="19">
        <v>15052.0</v>
      </c>
      <c r="I64" s="20"/>
      <c r="J64" s="21">
        <v>-4.0461</v>
      </c>
      <c r="K64" s="21">
        <v>-40.7528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2304707.0</v>
      </c>
      <c r="B65" s="23" t="s">
        <v>562</v>
      </c>
      <c r="C65" s="24">
        <v>48484.0</v>
      </c>
      <c r="D65" s="24">
        <v>26725.0</v>
      </c>
      <c r="E65" s="24">
        <v>25945.0</v>
      </c>
      <c r="F65" s="24">
        <v>25902.0</v>
      </c>
      <c r="G65" s="24">
        <v>26768.0</v>
      </c>
      <c r="H65" s="24">
        <v>52670.0</v>
      </c>
      <c r="I65" s="25"/>
      <c r="J65" s="26">
        <v>-3.1203</v>
      </c>
      <c r="K65" s="26">
        <v>-40.8261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2304806.0</v>
      </c>
      <c r="B66" s="18" t="s">
        <v>563</v>
      </c>
      <c r="C66" s="19">
        <v>5295.0</v>
      </c>
      <c r="D66" s="19">
        <v>2265.0</v>
      </c>
      <c r="E66" s="19">
        <v>2361.0</v>
      </c>
      <c r="F66" s="19">
        <v>1369.0</v>
      </c>
      <c r="G66" s="19">
        <v>3257.0</v>
      </c>
      <c r="H66" s="19">
        <v>4626.0</v>
      </c>
      <c r="I66" s="20"/>
      <c r="J66" s="21">
        <v>-6.8883</v>
      </c>
      <c r="K66" s="21">
        <v>-39.2178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2304905.0</v>
      </c>
      <c r="B67" s="23" t="s">
        <v>565</v>
      </c>
      <c r="C67" s="24">
        <v>8741.0</v>
      </c>
      <c r="D67" s="24">
        <v>5045.0</v>
      </c>
      <c r="E67" s="24">
        <v>5183.0</v>
      </c>
      <c r="F67" s="24">
        <v>7076.0</v>
      </c>
      <c r="G67" s="24">
        <v>3152.0</v>
      </c>
      <c r="H67" s="24">
        <v>10228.0</v>
      </c>
      <c r="I67" s="25"/>
      <c r="J67" s="26">
        <v>-3.9133</v>
      </c>
      <c r="K67" s="26">
        <v>-40.3833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2304954.0</v>
      </c>
      <c r="B68" s="18" t="s">
        <v>567</v>
      </c>
      <c r="C68" s="19">
        <v>19884.0</v>
      </c>
      <c r="D68" s="19">
        <v>12140.0</v>
      </c>
      <c r="E68" s="19">
        <v>11951.0</v>
      </c>
      <c r="F68" s="19">
        <v>18877.0</v>
      </c>
      <c r="G68" s="19">
        <v>5214.0</v>
      </c>
      <c r="H68" s="19">
        <v>24091.0</v>
      </c>
      <c r="I68" s="20"/>
      <c r="J68" s="21">
        <v>-4.0397</v>
      </c>
      <c r="K68" s="21">
        <v>-38.6372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2305001.0</v>
      </c>
      <c r="B69" s="23" t="s">
        <v>570</v>
      </c>
      <c r="C69" s="24">
        <v>35037.0</v>
      </c>
      <c r="D69" s="24">
        <v>18661.0</v>
      </c>
      <c r="E69" s="24">
        <v>19116.0</v>
      </c>
      <c r="F69" s="24">
        <v>17405.0</v>
      </c>
      <c r="G69" s="24">
        <v>20372.0</v>
      </c>
      <c r="H69" s="24">
        <v>37777.0</v>
      </c>
      <c r="I69" s="25"/>
      <c r="J69" s="26">
        <v>-4.1669</v>
      </c>
      <c r="K69" s="26">
        <v>-40.7475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2305100.0</v>
      </c>
      <c r="B70" s="18" t="s">
        <v>572</v>
      </c>
      <c r="C70" s="19">
        <v>5714.0</v>
      </c>
      <c r="D70" s="19">
        <v>2100.0</v>
      </c>
      <c r="E70" s="19">
        <v>2065.0</v>
      </c>
      <c r="F70" s="19">
        <v>2495.0</v>
      </c>
      <c r="G70" s="19">
        <v>1670.0</v>
      </c>
      <c r="H70" s="19">
        <v>4165.0</v>
      </c>
      <c r="I70" s="20"/>
      <c r="J70" s="21">
        <v>-4.2633</v>
      </c>
      <c r="K70" s="21">
        <v>-38.9331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2305209.0</v>
      </c>
      <c r="B71" s="23" t="s">
        <v>574</v>
      </c>
      <c r="C71" s="24">
        <v>17687.0</v>
      </c>
      <c r="D71" s="24">
        <v>9638.0</v>
      </c>
      <c r="E71" s="24">
        <v>9704.0</v>
      </c>
      <c r="F71" s="24">
        <v>11054.0</v>
      </c>
      <c r="G71" s="24">
        <v>8288.0</v>
      </c>
      <c r="H71" s="24">
        <v>19342.0</v>
      </c>
      <c r="I71" s="25"/>
      <c r="J71" s="26">
        <v>-16.9622</v>
      </c>
      <c r="K71" s="26">
        <v>-49.2281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2305233.0</v>
      </c>
      <c r="B72" s="18" t="s">
        <v>576</v>
      </c>
      <c r="C72" s="19">
        <v>33790.0</v>
      </c>
      <c r="D72" s="19">
        <v>27519.0</v>
      </c>
      <c r="E72" s="19">
        <v>27635.0</v>
      </c>
      <c r="F72" s="19">
        <v>51016.0</v>
      </c>
      <c r="G72" s="19">
        <v>4138.0</v>
      </c>
      <c r="H72" s="19">
        <v>55154.0</v>
      </c>
      <c r="I72" s="20"/>
      <c r="J72" s="21">
        <v>-4.0858</v>
      </c>
      <c r="K72" s="21">
        <v>-38.6514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2305266.0</v>
      </c>
      <c r="B73" s="23" t="s">
        <v>578</v>
      </c>
      <c r="C73" s="24">
        <v>12561.0</v>
      </c>
      <c r="D73" s="24">
        <v>6671.0</v>
      </c>
      <c r="E73" s="24">
        <v>6257.0</v>
      </c>
      <c r="F73" s="24">
        <v>4449.0</v>
      </c>
      <c r="G73" s="24">
        <v>8479.0</v>
      </c>
      <c r="H73" s="24">
        <v>12928.0</v>
      </c>
      <c r="I73" s="25"/>
      <c r="J73" s="26">
        <v>-4.8042</v>
      </c>
      <c r="K73" s="26">
        <v>-38.7533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2305308.0</v>
      </c>
      <c r="B74" s="18" t="s">
        <v>580</v>
      </c>
      <c r="C74" s="19">
        <v>22157.0</v>
      </c>
      <c r="D74" s="19">
        <v>11942.0</v>
      </c>
      <c r="E74" s="19">
        <v>11868.0</v>
      </c>
      <c r="F74" s="19">
        <v>10743.0</v>
      </c>
      <c r="G74" s="19">
        <v>13067.0</v>
      </c>
      <c r="H74" s="19">
        <v>23810.0</v>
      </c>
      <c r="I74" s="20"/>
      <c r="J74" s="21">
        <v>-3.9233</v>
      </c>
      <c r="K74" s="21">
        <v>-40.8894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2305332.0</v>
      </c>
      <c r="B75" s="23" t="s">
        <v>582</v>
      </c>
      <c r="C75" s="24">
        <v>9435.0</v>
      </c>
      <c r="D75" s="24">
        <v>5861.0</v>
      </c>
      <c r="E75" s="24">
        <v>5474.0</v>
      </c>
      <c r="F75" s="24">
        <v>5742.0</v>
      </c>
      <c r="G75" s="24">
        <v>5593.0</v>
      </c>
      <c r="H75" s="24">
        <v>11335.0</v>
      </c>
      <c r="I75" s="25"/>
      <c r="J75" s="26">
        <v>-4.9739</v>
      </c>
      <c r="K75" s="26">
        <v>-38.6389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2305357.0</v>
      </c>
      <c r="B76" s="18" t="s">
        <v>584</v>
      </c>
      <c r="C76" s="19">
        <v>16052.0</v>
      </c>
      <c r="D76" s="19">
        <v>9414.0</v>
      </c>
      <c r="E76" s="19">
        <v>8979.0</v>
      </c>
      <c r="F76" s="19">
        <v>5779.0</v>
      </c>
      <c r="G76" s="19">
        <v>12614.0</v>
      </c>
      <c r="H76" s="19">
        <v>18393.0</v>
      </c>
      <c r="I76" s="20"/>
      <c r="J76" s="21">
        <v>-4.7131</v>
      </c>
      <c r="K76" s="21">
        <v>-37.3553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2305407.0</v>
      </c>
      <c r="B77" s="23" t="s">
        <v>586</v>
      </c>
      <c r="C77" s="24">
        <v>62521.0</v>
      </c>
      <c r="D77" s="24">
        <v>31882.0</v>
      </c>
      <c r="E77" s="24">
        <v>33571.0</v>
      </c>
      <c r="F77" s="24">
        <v>30465.0</v>
      </c>
      <c r="G77" s="24">
        <v>34988.0</v>
      </c>
      <c r="H77" s="24">
        <v>65453.0</v>
      </c>
      <c r="I77" s="25"/>
      <c r="J77" s="26">
        <v>-6.4011</v>
      </c>
      <c r="K77" s="26">
        <v>-38.8622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2305506.0</v>
      </c>
      <c r="B78" s="18" t="s">
        <v>588</v>
      </c>
      <c r="C78" s="19">
        <v>85615.0</v>
      </c>
      <c r="D78" s="19">
        <v>46438.0</v>
      </c>
      <c r="E78" s="19">
        <v>50085.0</v>
      </c>
      <c r="F78" s="19">
        <v>74654.0</v>
      </c>
      <c r="G78" s="19">
        <v>21869.0</v>
      </c>
      <c r="H78" s="19">
        <v>96523.0</v>
      </c>
      <c r="I78" s="20"/>
      <c r="J78" s="21">
        <v>-24.6442</v>
      </c>
      <c r="K78" s="21">
        <v>-53.1347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2305605.0</v>
      </c>
      <c r="B79" s="23" t="s">
        <v>590</v>
      </c>
      <c r="C79" s="24">
        <v>25262.0</v>
      </c>
      <c r="D79" s="24">
        <v>12746.0</v>
      </c>
      <c r="E79" s="24">
        <v>12840.0</v>
      </c>
      <c r="F79" s="24">
        <v>11480.0</v>
      </c>
      <c r="G79" s="24">
        <v>14106.0</v>
      </c>
      <c r="H79" s="24">
        <v>25586.0</v>
      </c>
      <c r="I79" s="25"/>
      <c r="J79" s="26">
        <v>-27.8333</v>
      </c>
      <c r="K79" s="26">
        <v>-54.1883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2305654.0</v>
      </c>
      <c r="B80" s="18" t="s">
        <v>592</v>
      </c>
      <c r="C80" s="19">
        <v>11247.0</v>
      </c>
      <c r="D80" s="19">
        <v>5658.0</v>
      </c>
      <c r="E80" s="19">
        <v>5677.0</v>
      </c>
      <c r="F80" s="19">
        <v>4128.0</v>
      </c>
      <c r="G80" s="19">
        <v>7207.0</v>
      </c>
      <c r="H80" s="19">
        <v>11335.0</v>
      </c>
      <c r="I80" s="20"/>
      <c r="J80" s="21">
        <v>-4.9</v>
      </c>
      <c r="K80" s="21">
        <v>-40.7589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2305704.0</v>
      </c>
      <c r="B81" s="23" t="s">
        <v>594</v>
      </c>
      <c r="C81" s="24">
        <v>11539.0</v>
      </c>
      <c r="D81" s="24">
        <v>5999.0</v>
      </c>
      <c r="E81" s="24">
        <v>6015.0</v>
      </c>
      <c r="F81" s="24">
        <v>7138.0</v>
      </c>
      <c r="G81" s="24">
        <v>4876.0</v>
      </c>
      <c r="H81" s="24">
        <v>12014.0</v>
      </c>
      <c r="I81" s="25"/>
      <c r="J81" s="26">
        <v>-6.7897</v>
      </c>
      <c r="K81" s="26">
        <v>-38.7192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2305803.0</v>
      </c>
      <c r="B82" s="137" t="s">
        <v>596</v>
      </c>
      <c r="C82" s="138">
        <v>39078.0</v>
      </c>
      <c r="D82" s="138">
        <v>19955.0</v>
      </c>
      <c r="E82" s="138">
        <v>20345.0</v>
      </c>
      <c r="F82" s="138">
        <v>25582.0</v>
      </c>
      <c r="G82" s="138">
        <v>14718.0</v>
      </c>
      <c r="H82" s="138">
        <v>40300.0</v>
      </c>
      <c r="I82" s="20"/>
      <c r="J82" s="21">
        <v>-4.3222</v>
      </c>
      <c r="K82" s="21">
        <v>-40.7108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2305902.0</v>
      </c>
      <c r="B83" s="23" t="s">
        <v>598</v>
      </c>
      <c r="C83" s="24">
        <v>38219.0</v>
      </c>
      <c r="D83" s="24">
        <v>18538.0</v>
      </c>
      <c r="E83" s="24">
        <v>19336.0</v>
      </c>
      <c r="F83" s="24">
        <v>18366.0</v>
      </c>
      <c r="G83" s="24">
        <v>19508.0</v>
      </c>
      <c r="H83" s="24">
        <v>37874.0</v>
      </c>
      <c r="I83" s="25"/>
      <c r="J83" s="26">
        <v>-4.5417</v>
      </c>
      <c r="K83" s="26">
        <v>-40.7189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2306009.0</v>
      </c>
      <c r="B84" s="18" t="s">
        <v>600</v>
      </c>
      <c r="C84" s="19">
        <v>13155.0</v>
      </c>
      <c r="D84" s="19">
        <v>6765.0</v>
      </c>
      <c r="E84" s="19">
        <v>6960.0</v>
      </c>
      <c r="F84" s="19">
        <v>9821.0</v>
      </c>
      <c r="G84" s="19">
        <v>3904.0</v>
      </c>
      <c r="H84" s="19">
        <v>13725.0</v>
      </c>
      <c r="I84" s="20"/>
      <c r="J84" s="21">
        <v>-5.8119</v>
      </c>
      <c r="K84" s="21">
        <v>-38.3058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2306108.0</v>
      </c>
      <c r="B85" s="23" t="s">
        <v>602</v>
      </c>
      <c r="C85" s="24">
        <v>19560.0</v>
      </c>
      <c r="D85" s="24">
        <v>11353.0</v>
      </c>
      <c r="E85" s="24">
        <v>10994.0</v>
      </c>
      <c r="F85" s="24">
        <v>14366.0</v>
      </c>
      <c r="G85" s="24">
        <v>7981.0</v>
      </c>
      <c r="H85" s="24">
        <v>22347.0</v>
      </c>
      <c r="I85" s="25"/>
      <c r="J85" s="26">
        <v>-3.7461</v>
      </c>
      <c r="K85" s="26">
        <v>-39.7833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2306207.0</v>
      </c>
      <c r="B86" s="18" t="s">
        <v>604</v>
      </c>
      <c r="C86" s="19">
        <v>6579.0</v>
      </c>
      <c r="D86" s="19">
        <v>3644.0</v>
      </c>
      <c r="E86" s="19">
        <v>3677.0</v>
      </c>
      <c r="F86" s="19">
        <v>4282.0</v>
      </c>
      <c r="G86" s="19">
        <v>3039.0</v>
      </c>
      <c r="H86" s="19">
        <v>7321.0</v>
      </c>
      <c r="I86" s="20"/>
      <c r="J86" s="21">
        <v>-4.6744</v>
      </c>
      <c r="K86" s="21">
        <v>-37.8225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2306256.0</v>
      </c>
      <c r="B87" s="23" t="s">
        <v>606</v>
      </c>
      <c r="C87" s="24">
        <v>29217.0</v>
      </c>
      <c r="D87" s="24">
        <v>18304.0</v>
      </c>
      <c r="E87" s="24">
        <v>17534.0</v>
      </c>
      <c r="F87" s="24">
        <v>35586.0</v>
      </c>
      <c r="G87" s="24">
        <v>252.0</v>
      </c>
      <c r="H87" s="24">
        <v>35838.0</v>
      </c>
      <c r="I87" s="25"/>
      <c r="J87" s="26">
        <v>-3.9694</v>
      </c>
      <c r="K87" s="26">
        <v>-38.5281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2306306.0</v>
      </c>
      <c r="B88" s="18" t="s">
        <v>608</v>
      </c>
      <c r="C88" s="19">
        <v>41093.0</v>
      </c>
      <c r="D88" s="19">
        <v>23996.0</v>
      </c>
      <c r="E88" s="19">
        <v>24370.0</v>
      </c>
      <c r="F88" s="19">
        <v>34001.0</v>
      </c>
      <c r="G88" s="19">
        <v>14365.0</v>
      </c>
      <c r="H88" s="19">
        <v>48366.0</v>
      </c>
      <c r="I88" s="20"/>
      <c r="J88" s="21">
        <v>-3.6867</v>
      </c>
      <c r="K88" s="21">
        <v>-39.5861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2306405.0</v>
      </c>
      <c r="B89" s="23" t="s">
        <v>610</v>
      </c>
      <c r="C89" s="24">
        <v>94369.0</v>
      </c>
      <c r="D89" s="24">
        <v>58244.0</v>
      </c>
      <c r="E89" s="24">
        <v>57821.0</v>
      </c>
      <c r="F89" s="24">
        <v>66895.0</v>
      </c>
      <c r="G89" s="24">
        <v>49170.0</v>
      </c>
      <c r="H89" s="24">
        <v>116065.0</v>
      </c>
      <c r="I89" s="25"/>
      <c r="J89" s="26">
        <v>-3.3617</v>
      </c>
      <c r="K89" s="26">
        <v>-39.8317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2306504.0</v>
      </c>
      <c r="B90" s="18" t="s">
        <v>612</v>
      </c>
      <c r="C90" s="19">
        <v>16276.0</v>
      </c>
      <c r="D90" s="19">
        <v>9461.0</v>
      </c>
      <c r="E90" s="19">
        <v>9165.0</v>
      </c>
      <c r="F90" s="19">
        <v>8819.0</v>
      </c>
      <c r="G90" s="19">
        <v>9807.0</v>
      </c>
      <c r="H90" s="19">
        <v>18626.0</v>
      </c>
      <c r="I90" s="20"/>
      <c r="J90" s="21">
        <v>-4.5644</v>
      </c>
      <c r="K90" s="21">
        <v>-38.9222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2306553.0</v>
      </c>
      <c r="B91" s="23" t="s">
        <v>614</v>
      </c>
      <c r="C91" s="24">
        <v>30347.0</v>
      </c>
      <c r="D91" s="24">
        <v>19345.0</v>
      </c>
      <c r="E91" s="24">
        <v>18117.0</v>
      </c>
      <c r="F91" s="24">
        <v>15937.0</v>
      </c>
      <c r="G91" s="24">
        <v>21525.0</v>
      </c>
      <c r="H91" s="24">
        <v>37462.0</v>
      </c>
      <c r="I91" s="25"/>
      <c r="J91" s="26">
        <v>-2.9203</v>
      </c>
      <c r="K91" s="26">
        <v>-39.915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2306603.0</v>
      </c>
      <c r="B92" s="18" t="s">
        <v>616</v>
      </c>
      <c r="C92" s="19">
        <v>15541.0</v>
      </c>
      <c r="D92" s="19">
        <v>9588.0</v>
      </c>
      <c r="E92" s="19">
        <v>9306.0</v>
      </c>
      <c r="F92" s="19">
        <v>9522.0</v>
      </c>
      <c r="G92" s="19">
        <v>9372.0</v>
      </c>
      <c r="H92" s="19">
        <v>18894.0</v>
      </c>
      <c r="I92" s="20"/>
      <c r="J92" s="21">
        <v>-4.5289</v>
      </c>
      <c r="K92" s="21">
        <v>-39.6222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2306702.0</v>
      </c>
      <c r="B93" s="23" t="s">
        <v>618</v>
      </c>
      <c r="C93" s="24">
        <v>18024.0</v>
      </c>
      <c r="D93" s="24">
        <v>9074.0</v>
      </c>
      <c r="E93" s="24">
        <v>8793.0</v>
      </c>
      <c r="F93" s="24">
        <v>8470.0</v>
      </c>
      <c r="G93" s="24">
        <v>9397.0</v>
      </c>
      <c r="H93" s="24">
        <v>17867.0</v>
      </c>
      <c r="I93" s="25"/>
      <c r="J93" s="26">
        <v>-5.6128</v>
      </c>
      <c r="K93" s="26">
        <v>-38.7669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2306801.0</v>
      </c>
      <c r="B94" s="18" t="s">
        <v>620</v>
      </c>
      <c r="C94" s="19">
        <v>8730.0</v>
      </c>
      <c r="D94" s="19">
        <v>5281.0</v>
      </c>
      <c r="E94" s="19">
        <v>5124.0</v>
      </c>
      <c r="F94" s="19">
        <v>7218.0</v>
      </c>
      <c r="G94" s="19">
        <v>3187.0</v>
      </c>
      <c r="H94" s="19">
        <v>10405.0</v>
      </c>
      <c r="I94" s="20"/>
      <c r="J94" s="21">
        <v>-5.6581</v>
      </c>
      <c r="K94" s="21">
        <v>-38.62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2306900.0</v>
      </c>
      <c r="B95" s="23" t="s">
        <v>622</v>
      </c>
      <c r="C95" s="24">
        <v>35062.0</v>
      </c>
      <c r="D95" s="24">
        <v>16824.0</v>
      </c>
      <c r="E95" s="24">
        <v>17592.0</v>
      </c>
      <c r="F95" s="24">
        <v>23278.0</v>
      </c>
      <c r="G95" s="24">
        <v>11138.0</v>
      </c>
      <c r="H95" s="24">
        <v>34416.0</v>
      </c>
      <c r="I95" s="25"/>
      <c r="J95" s="26">
        <v>-5.8906</v>
      </c>
      <c r="K95" s="26">
        <v>-38.6219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2307007.0</v>
      </c>
      <c r="B96" s="18" t="s">
        <v>624</v>
      </c>
      <c r="C96" s="19">
        <v>29735.0</v>
      </c>
      <c r="D96" s="19">
        <v>16078.0</v>
      </c>
      <c r="E96" s="19">
        <v>16161.0</v>
      </c>
      <c r="F96" s="19">
        <v>19139.0</v>
      </c>
      <c r="G96" s="19">
        <v>13100.0</v>
      </c>
      <c r="H96" s="19">
        <v>32239.0</v>
      </c>
      <c r="I96" s="20"/>
      <c r="J96" s="21">
        <v>-4.8339</v>
      </c>
      <c r="K96" s="21">
        <v>-37.7811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2307106.0</v>
      </c>
      <c r="B97" s="23" t="s">
        <v>626</v>
      </c>
      <c r="C97" s="24">
        <v>26414.0</v>
      </c>
      <c r="D97" s="24">
        <v>13076.0</v>
      </c>
      <c r="E97" s="24">
        <v>13621.0</v>
      </c>
      <c r="F97" s="24">
        <v>8998.0</v>
      </c>
      <c r="G97" s="24">
        <v>17699.0</v>
      </c>
      <c r="H97" s="24">
        <v>26697.0</v>
      </c>
      <c r="I97" s="25"/>
      <c r="J97" s="26">
        <v>-21.4803</v>
      </c>
      <c r="K97" s="26">
        <v>-56.1381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2307205.0</v>
      </c>
      <c r="B98" s="18" t="s">
        <v>628</v>
      </c>
      <c r="C98" s="19">
        <v>7265.0</v>
      </c>
      <c r="D98" s="19">
        <v>3835.0</v>
      </c>
      <c r="E98" s="19">
        <v>3814.0</v>
      </c>
      <c r="F98" s="19">
        <v>4483.0</v>
      </c>
      <c r="G98" s="19">
        <v>3166.0</v>
      </c>
      <c r="H98" s="19">
        <v>7649.0</v>
      </c>
      <c r="I98" s="20"/>
      <c r="J98" s="21">
        <v>-7.6861</v>
      </c>
      <c r="K98" s="21">
        <v>-39.0158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2307254.0</v>
      </c>
      <c r="B99" s="23" t="s">
        <v>630</v>
      </c>
      <c r="C99" s="24">
        <v>12089.0</v>
      </c>
      <c r="D99" s="24">
        <v>8520.0</v>
      </c>
      <c r="E99" s="24">
        <v>8482.0</v>
      </c>
      <c r="F99" s="24">
        <v>5556.0</v>
      </c>
      <c r="G99" s="24">
        <v>11446.0</v>
      </c>
      <c r="H99" s="24">
        <v>17002.0</v>
      </c>
      <c r="I99" s="25"/>
      <c r="J99" s="26">
        <v>-2.895</v>
      </c>
      <c r="K99" s="26">
        <v>-40.4492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2307304.0</v>
      </c>
      <c r="B100" s="18" t="s">
        <v>632</v>
      </c>
      <c r="C100" s="19">
        <v>212133.0</v>
      </c>
      <c r="D100" s="19">
        <v>118395.0</v>
      </c>
      <c r="E100" s="19">
        <v>131541.0</v>
      </c>
      <c r="F100" s="19">
        <v>240121.0</v>
      </c>
      <c r="G100" s="19">
        <v>9815.0</v>
      </c>
      <c r="H100" s="19">
        <v>249936.0</v>
      </c>
      <c r="I100" s="20"/>
      <c r="J100" s="21">
        <v>-7.2131</v>
      </c>
      <c r="K100" s="21">
        <v>-39.3153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2307403.0</v>
      </c>
      <c r="B101" s="23" t="s">
        <v>635</v>
      </c>
      <c r="C101" s="24">
        <v>22632.0</v>
      </c>
      <c r="D101" s="24">
        <v>11762.0</v>
      </c>
      <c r="E101" s="24">
        <v>12047.0</v>
      </c>
      <c r="F101" s="24">
        <v>14150.0</v>
      </c>
      <c r="G101" s="24">
        <v>9659.0</v>
      </c>
      <c r="H101" s="24">
        <v>23809.0</v>
      </c>
      <c r="I101" s="25"/>
      <c r="J101" s="26">
        <v>-6.5253</v>
      </c>
      <c r="K101" s="26">
        <v>-39.5275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2307502.0</v>
      </c>
      <c r="B102" s="18" t="s">
        <v>637</v>
      </c>
      <c r="C102" s="19">
        <v>31203.0</v>
      </c>
      <c r="D102" s="19">
        <v>15571.0</v>
      </c>
      <c r="E102" s="19">
        <v>15525.0</v>
      </c>
      <c r="F102" s="19">
        <v>18138.0</v>
      </c>
      <c r="G102" s="19">
        <v>12958.0</v>
      </c>
      <c r="H102" s="19">
        <v>31096.0</v>
      </c>
      <c r="I102" s="20"/>
      <c r="J102" s="21">
        <v>-6.7533</v>
      </c>
      <c r="K102" s="21">
        <v>-38.9644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2307601.0</v>
      </c>
      <c r="B103" s="23" t="s">
        <v>640</v>
      </c>
      <c r="C103" s="24">
        <v>49620.0</v>
      </c>
      <c r="D103" s="24">
        <v>27573.0</v>
      </c>
      <c r="E103" s="24">
        <v>28708.0</v>
      </c>
      <c r="F103" s="24">
        <v>32502.0</v>
      </c>
      <c r="G103" s="24">
        <v>23779.0</v>
      </c>
      <c r="H103" s="24">
        <v>56281.0</v>
      </c>
      <c r="I103" s="25"/>
      <c r="J103" s="26">
        <v>-5.1456</v>
      </c>
      <c r="K103" s="26">
        <v>-38.0981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2307635.0</v>
      </c>
      <c r="B104" s="18" t="s">
        <v>642</v>
      </c>
      <c r="C104" s="19">
        <v>14864.0</v>
      </c>
      <c r="D104" s="19">
        <v>9083.0</v>
      </c>
      <c r="E104" s="19">
        <v>9002.0</v>
      </c>
      <c r="F104" s="19">
        <v>8915.0</v>
      </c>
      <c r="G104" s="19">
        <v>9170.0</v>
      </c>
      <c r="H104" s="19">
        <v>18085.0</v>
      </c>
      <c r="I104" s="20"/>
      <c r="J104" s="21">
        <v>-4.8572</v>
      </c>
      <c r="K104" s="21">
        <v>-39.5767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2307650.0</v>
      </c>
      <c r="B105" s="23" t="s">
        <v>644</v>
      </c>
      <c r="C105" s="24">
        <v>179732.0</v>
      </c>
      <c r="D105" s="24">
        <v>102453.0</v>
      </c>
      <c r="E105" s="24">
        <v>107295.0</v>
      </c>
      <c r="F105" s="24">
        <v>208848.0</v>
      </c>
      <c r="G105" s="24">
        <v>900.0</v>
      </c>
      <c r="H105" s="24">
        <v>209748.0</v>
      </c>
      <c r="I105" s="25"/>
      <c r="J105" s="26">
        <v>-3.8767</v>
      </c>
      <c r="K105" s="26">
        <v>-38.6256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2307700.0</v>
      </c>
      <c r="B106" s="18" t="s">
        <v>645</v>
      </c>
      <c r="C106" s="19">
        <v>88135.0</v>
      </c>
      <c r="D106" s="19">
        <v>56260.0</v>
      </c>
      <c r="E106" s="19">
        <v>56666.0</v>
      </c>
      <c r="F106" s="19">
        <v>86873.0</v>
      </c>
      <c r="G106" s="19">
        <v>26053.0</v>
      </c>
      <c r="H106" s="19">
        <v>112926.0</v>
      </c>
      <c r="I106" s="20"/>
      <c r="J106" s="21">
        <v>-3.8908</v>
      </c>
      <c r="K106" s="21">
        <v>-38.6856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2307809.0</v>
      </c>
      <c r="B107" s="23" t="s">
        <v>647</v>
      </c>
      <c r="C107" s="24">
        <v>20427.0</v>
      </c>
      <c r="D107" s="24">
        <v>12601.0</v>
      </c>
      <c r="E107" s="24">
        <v>12106.0</v>
      </c>
      <c r="F107" s="24">
        <v>15435.0</v>
      </c>
      <c r="G107" s="24">
        <v>9272.0</v>
      </c>
      <c r="H107" s="24">
        <v>24707.0</v>
      </c>
      <c r="I107" s="25"/>
      <c r="J107" s="26">
        <v>-3.1239</v>
      </c>
      <c r="K107" s="26">
        <v>-40.1467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2307908.0</v>
      </c>
      <c r="B108" s="18" t="s">
        <v>649</v>
      </c>
      <c r="C108" s="19">
        <v>8602.0</v>
      </c>
      <c r="D108" s="19">
        <v>5097.0</v>
      </c>
      <c r="E108" s="19">
        <v>5123.0</v>
      </c>
      <c r="F108" s="19">
        <v>8009.0</v>
      </c>
      <c r="G108" s="19">
        <v>2211.0</v>
      </c>
      <c r="H108" s="19">
        <v>10220.0</v>
      </c>
      <c r="I108" s="20"/>
      <c r="J108" s="21">
        <v>-3.2256</v>
      </c>
      <c r="K108" s="21">
        <v>-40.6967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2308005.0</v>
      </c>
      <c r="B109" s="67" t="s">
        <v>651</v>
      </c>
      <c r="C109" s="68">
        <v>29574.0</v>
      </c>
      <c r="D109" s="68">
        <v>17449.0</v>
      </c>
      <c r="E109" s="68">
        <v>17752.0</v>
      </c>
      <c r="F109" s="68">
        <v>23993.0</v>
      </c>
      <c r="G109" s="68">
        <v>11208.0</v>
      </c>
      <c r="H109" s="68">
        <v>35201.0</v>
      </c>
      <c r="I109" s="25"/>
      <c r="J109" s="26">
        <v>-3.5228</v>
      </c>
      <c r="K109" s="26">
        <v>-40.3428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2308104.0</v>
      </c>
      <c r="B110" s="18" t="s">
        <v>653</v>
      </c>
      <c r="C110" s="19">
        <v>42399.0</v>
      </c>
      <c r="D110" s="19">
        <v>22079.0</v>
      </c>
      <c r="E110" s="19">
        <v>22138.0</v>
      </c>
      <c r="F110" s="19">
        <v>23282.0</v>
      </c>
      <c r="G110" s="19">
        <v>20935.0</v>
      </c>
      <c r="H110" s="19">
        <v>44217.0</v>
      </c>
      <c r="I110" s="20"/>
      <c r="J110" s="21">
        <v>-7.3892</v>
      </c>
      <c r="K110" s="21">
        <v>-38.7744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2308203.0</v>
      </c>
      <c r="B111" s="23" t="s">
        <v>654</v>
      </c>
      <c r="C111" s="24">
        <v>11339.0</v>
      </c>
      <c r="D111" s="24">
        <v>6874.0</v>
      </c>
      <c r="E111" s="24">
        <v>6819.0</v>
      </c>
      <c r="F111" s="24">
        <v>7420.0</v>
      </c>
      <c r="G111" s="24">
        <v>6273.0</v>
      </c>
      <c r="H111" s="24">
        <v>13693.0</v>
      </c>
      <c r="I111" s="25"/>
      <c r="J111" s="26">
        <v>-3.5417</v>
      </c>
      <c r="K111" s="26">
        <v>-40.455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2308302.0</v>
      </c>
      <c r="B112" s="18" t="s">
        <v>656</v>
      </c>
      <c r="C112" s="19">
        <v>26959.0</v>
      </c>
      <c r="D112" s="19">
        <v>13932.0</v>
      </c>
      <c r="E112" s="19">
        <v>14385.0</v>
      </c>
      <c r="F112" s="19">
        <v>13558.0</v>
      </c>
      <c r="G112" s="19">
        <v>14759.0</v>
      </c>
      <c r="H112" s="19">
        <v>28317.0</v>
      </c>
      <c r="I112" s="20"/>
      <c r="J112" s="21">
        <v>-7.3133</v>
      </c>
      <c r="K112" s="21">
        <v>-38.9456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2308351.0</v>
      </c>
      <c r="B113" s="23" t="s">
        <v>659</v>
      </c>
      <c r="C113" s="24">
        <v>13028.0</v>
      </c>
      <c r="D113" s="24">
        <v>6523.0</v>
      </c>
      <c r="E113" s="24">
        <v>6555.0</v>
      </c>
      <c r="F113" s="24">
        <v>5969.0</v>
      </c>
      <c r="G113" s="24">
        <v>7109.0</v>
      </c>
      <c r="H113" s="24">
        <v>13078.0</v>
      </c>
      <c r="I113" s="25"/>
      <c r="J113" s="26">
        <v>-5.675</v>
      </c>
      <c r="K113" s="26">
        <v>-39.1939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2308377.0</v>
      </c>
      <c r="B114" s="18" t="s">
        <v>661</v>
      </c>
      <c r="C114" s="19">
        <v>11417.0</v>
      </c>
      <c r="D114" s="19">
        <v>6607.0</v>
      </c>
      <c r="E114" s="19">
        <v>6193.0</v>
      </c>
      <c r="F114" s="19">
        <v>6847.0</v>
      </c>
      <c r="G114" s="19">
        <v>5953.0</v>
      </c>
      <c r="H114" s="19">
        <v>12800.0</v>
      </c>
      <c r="I114" s="20"/>
      <c r="J114" s="21">
        <v>-3.5694</v>
      </c>
      <c r="K114" s="21">
        <v>-39.97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2308401.0</v>
      </c>
      <c r="B115" s="23" t="s">
        <v>662</v>
      </c>
      <c r="C115" s="24">
        <v>32586.0</v>
      </c>
      <c r="D115" s="24">
        <v>16894.0</v>
      </c>
      <c r="E115" s="24">
        <v>17364.0</v>
      </c>
      <c r="F115" s="24">
        <v>15413.0</v>
      </c>
      <c r="G115" s="24">
        <v>18845.0</v>
      </c>
      <c r="H115" s="24">
        <v>34258.0</v>
      </c>
      <c r="I115" s="25"/>
      <c r="J115" s="26">
        <v>-7.2497</v>
      </c>
      <c r="K115" s="26">
        <v>-39.1431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2308500.0</v>
      </c>
      <c r="B116" s="18" t="s">
        <v>663</v>
      </c>
      <c r="C116" s="19">
        <v>41215.0</v>
      </c>
      <c r="D116" s="19">
        <v>21256.0</v>
      </c>
      <c r="E116" s="19">
        <v>21451.0</v>
      </c>
      <c r="F116" s="19">
        <v>18828.0</v>
      </c>
      <c r="G116" s="19">
        <v>23879.0</v>
      </c>
      <c r="H116" s="19">
        <v>42707.0</v>
      </c>
      <c r="I116" s="20"/>
      <c r="J116" s="21">
        <v>-5.7431</v>
      </c>
      <c r="K116" s="21">
        <v>-39.6275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2308609.0</v>
      </c>
      <c r="B117" s="23" t="s">
        <v>665</v>
      </c>
      <c r="C117" s="24">
        <v>16344.0</v>
      </c>
      <c r="D117" s="24">
        <v>8295.0</v>
      </c>
      <c r="E117" s="24">
        <v>8411.0</v>
      </c>
      <c r="F117" s="24">
        <v>9363.0</v>
      </c>
      <c r="G117" s="24">
        <v>7343.0</v>
      </c>
      <c r="H117" s="24">
        <v>16706.0</v>
      </c>
      <c r="I117" s="25"/>
      <c r="J117" s="26">
        <v>-4.7894</v>
      </c>
      <c r="K117" s="26">
        <v>-40.0633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2308708.0</v>
      </c>
      <c r="B118" s="18" t="s">
        <v>667</v>
      </c>
      <c r="C118" s="19">
        <v>64400.0</v>
      </c>
      <c r="D118" s="19">
        <v>31147.0</v>
      </c>
      <c r="E118" s="19">
        <v>30939.0</v>
      </c>
      <c r="F118" s="19">
        <v>35412.0</v>
      </c>
      <c r="G118" s="19">
        <v>26674.0</v>
      </c>
      <c r="H118" s="19">
        <v>62086.0</v>
      </c>
      <c r="I118" s="20"/>
      <c r="J118" s="21">
        <v>-5.1067</v>
      </c>
      <c r="K118" s="21">
        <v>-38.3725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2308807.0</v>
      </c>
      <c r="B119" s="23" t="s">
        <v>669</v>
      </c>
      <c r="C119" s="24">
        <v>7046.0</v>
      </c>
      <c r="D119" s="24">
        <v>4069.0</v>
      </c>
      <c r="E119" s="24">
        <v>4000.0</v>
      </c>
      <c r="F119" s="24">
        <v>3603.0</v>
      </c>
      <c r="G119" s="24">
        <v>4466.0</v>
      </c>
      <c r="H119" s="24">
        <v>8069.0</v>
      </c>
      <c r="I119" s="25"/>
      <c r="J119" s="26">
        <v>-3.4667</v>
      </c>
      <c r="K119" s="26">
        <v>-40.6806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2308906.0</v>
      </c>
      <c r="B120" s="18" t="s">
        <v>671</v>
      </c>
      <c r="C120" s="19">
        <v>17928.0</v>
      </c>
      <c r="D120" s="19">
        <v>10442.0</v>
      </c>
      <c r="E120" s="19">
        <v>10261.0</v>
      </c>
      <c r="F120" s="19">
        <v>9615.0</v>
      </c>
      <c r="G120" s="19">
        <v>11088.0</v>
      </c>
      <c r="H120" s="19">
        <v>20703.0</v>
      </c>
      <c r="I120" s="20"/>
      <c r="J120" s="21">
        <v>-3.2294</v>
      </c>
      <c r="K120" s="21">
        <v>-40.125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2309003.0</v>
      </c>
      <c r="B121" s="23" t="s">
        <v>673</v>
      </c>
      <c r="C121" s="24">
        <v>13811.0</v>
      </c>
      <c r="D121" s="24">
        <v>6699.0</v>
      </c>
      <c r="E121" s="24">
        <v>7403.0</v>
      </c>
      <c r="F121" s="24">
        <v>9066.0</v>
      </c>
      <c r="G121" s="24">
        <v>5036.0</v>
      </c>
      <c r="H121" s="24">
        <v>14102.0</v>
      </c>
      <c r="I121" s="25"/>
      <c r="J121" s="26">
        <v>-4.2722</v>
      </c>
      <c r="K121" s="26">
        <v>-40.8256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2309102.0</v>
      </c>
      <c r="B122" s="18" t="s">
        <v>675</v>
      </c>
      <c r="C122" s="19">
        <v>8897.0</v>
      </c>
      <c r="D122" s="19">
        <v>5842.0</v>
      </c>
      <c r="E122" s="19">
        <v>5643.0</v>
      </c>
      <c r="F122" s="19">
        <v>4198.0</v>
      </c>
      <c r="G122" s="19">
        <v>7287.0</v>
      </c>
      <c r="H122" s="19">
        <v>11485.0</v>
      </c>
      <c r="I122" s="20"/>
      <c r="J122" s="21">
        <v>-4.3056</v>
      </c>
      <c r="K122" s="21">
        <v>-38.9964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2309201.0</v>
      </c>
      <c r="B123" s="23" t="s">
        <v>677</v>
      </c>
      <c r="C123" s="24">
        <v>12077.0</v>
      </c>
      <c r="D123" s="24">
        <v>7020.0</v>
      </c>
      <c r="E123" s="24">
        <v>7236.0</v>
      </c>
      <c r="F123" s="24">
        <v>9696.0</v>
      </c>
      <c r="G123" s="24">
        <v>4560.0</v>
      </c>
      <c r="H123" s="24">
        <v>14256.0</v>
      </c>
      <c r="I123" s="25"/>
      <c r="J123" s="26">
        <v>-7.6317</v>
      </c>
      <c r="K123" s="26">
        <v>-48.4225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2309300.0</v>
      </c>
      <c r="B124" s="18" t="s">
        <v>679</v>
      </c>
      <c r="C124" s="19">
        <v>29347.0</v>
      </c>
      <c r="D124" s="19">
        <v>15030.0</v>
      </c>
      <c r="E124" s="19">
        <v>15947.0</v>
      </c>
      <c r="F124" s="19">
        <v>23256.0</v>
      </c>
      <c r="G124" s="19">
        <v>7721.0</v>
      </c>
      <c r="H124" s="19">
        <v>30977.0</v>
      </c>
      <c r="I124" s="20"/>
      <c r="J124" s="21">
        <v>-4.7067</v>
      </c>
      <c r="K124" s="21">
        <v>-40.5631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2309409.0</v>
      </c>
      <c r="B125" s="23" t="s">
        <v>681</v>
      </c>
      <c r="C125" s="24">
        <v>26119.0</v>
      </c>
      <c r="D125" s="24">
        <v>13552.0</v>
      </c>
      <c r="E125" s="24">
        <v>13909.0</v>
      </c>
      <c r="F125" s="24">
        <v>14237.0</v>
      </c>
      <c r="G125" s="24">
        <v>13224.0</v>
      </c>
      <c r="H125" s="24">
        <v>27461.0</v>
      </c>
      <c r="I125" s="25"/>
      <c r="J125" s="26">
        <v>-5.5344</v>
      </c>
      <c r="K125" s="26">
        <v>-40.7742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2309458.0</v>
      </c>
      <c r="B126" s="18" t="s">
        <v>683</v>
      </c>
      <c r="C126" s="19">
        <v>21584.0</v>
      </c>
      <c r="D126" s="19">
        <v>12318.0</v>
      </c>
      <c r="E126" s="19">
        <v>11694.0</v>
      </c>
      <c r="F126" s="19">
        <v>7605.0</v>
      </c>
      <c r="G126" s="19">
        <v>16407.0</v>
      </c>
      <c r="H126" s="19">
        <v>24012.0</v>
      </c>
      <c r="I126" s="20"/>
      <c r="J126" s="21">
        <v>-4.4908</v>
      </c>
      <c r="K126" s="21">
        <v>-38.5967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2309508.0</v>
      </c>
      <c r="B127" s="23" t="s">
        <v>685</v>
      </c>
      <c r="C127" s="24">
        <v>22023.0</v>
      </c>
      <c r="D127" s="24">
        <v>10424.0</v>
      </c>
      <c r="E127" s="24">
        <v>10968.0</v>
      </c>
      <c r="F127" s="24">
        <v>16026.0</v>
      </c>
      <c r="G127" s="24">
        <v>5366.0</v>
      </c>
      <c r="H127" s="24">
        <v>21392.0</v>
      </c>
      <c r="I127" s="25"/>
      <c r="J127" s="26">
        <v>-6.2444</v>
      </c>
      <c r="K127" s="26">
        <v>-38.9136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2309607.0</v>
      </c>
      <c r="B128" s="18" t="s">
        <v>687</v>
      </c>
      <c r="C128" s="19">
        <v>44070.0</v>
      </c>
      <c r="D128" s="19">
        <v>30375.0</v>
      </c>
      <c r="E128" s="19">
        <v>31471.0</v>
      </c>
      <c r="F128" s="19">
        <v>50681.0</v>
      </c>
      <c r="G128" s="19">
        <v>11165.0</v>
      </c>
      <c r="H128" s="19">
        <v>61846.0</v>
      </c>
      <c r="I128" s="20"/>
      <c r="J128" s="21">
        <v>-4.1725</v>
      </c>
      <c r="K128" s="21">
        <v>-38.4606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2309706.0</v>
      </c>
      <c r="B129" s="23" t="s">
        <v>689</v>
      </c>
      <c r="C129" s="24">
        <v>51696.0</v>
      </c>
      <c r="D129" s="24">
        <v>35581.0</v>
      </c>
      <c r="E129" s="24">
        <v>36668.0</v>
      </c>
      <c r="F129" s="24">
        <v>62061.0</v>
      </c>
      <c r="G129" s="24">
        <v>10188.0</v>
      </c>
      <c r="H129" s="24">
        <v>72249.0</v>
      </c>
      <c r="I129" s="25"/>
      <c r="J129" s="26">
        <v>-3.9842</v>
      </c>
      <c r="K129" s="26">
        <v>-38.6203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2309805.0</v>
      </c>
      <c r="B130" s="18" t="s">
        <v>691</v>
      </c>
      <c r="C130" s="19">
        <v>10929.0</v>
      </c>
      <c r="D130" s="19">
        <v>5851.0</v>
      </c>
      <c r="E130" s="19">
        <v>5756.0</v>
      </c>
      <c r="F130" s="19">
        <v>4745.0</v>
      </c>
      <c r="G130" s="19">
        <v>6862.0</v>
      </c>
      <c r="H130" s="19">
        <v>11607.0</v>
      </c>
      <c r="I130" s="20"/>
      <c r="J130" s="21">
        <v>-4.225</v>
      </c>
      <c r="K130" s="21">
        <v>-38.9233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2309904.0</v>
      </c>
      <c r="B131" s="23" t="s">
        <v>692</v>
      </c>
      <c r="C131" s="24">
        <v>5653.0</v>
      </c>
      <c r="D131" s="24">
        <v>2902.0</v>
      </c>
      <c r="E131" s="24">
        <v>3084.0</v>
      </c>
      <c r="F131" s="24">
        <v>3723.0</v>
      </c>
      <c r="G131" s="24">
        <v>2263.0</v>
      </c>
      <c r="H131" s="24">
        <v>5986.0</v>
      </c>
      <c r="I131" s="25"/>
      <c r="J131" s="26">
        <v>-3.9881</v>
      </c>
      <c r="K131" s="26">
        <v>-40.6975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2310001.0</v>
      </c>
      <c r="B132" s="18" t="s">
        <v>694</v>
      </c>
      <c r="C132" s="19">
        <v>8166.0</v>
      </c>
      <c r="D132" s="19">
        <v>4471.0</v>
      </c>
      <c r="E132" s="19">
        <v>4398.0</v>
      </c>
      <c r="F132" s="19">
        <v>4518.0</v>
      </c>
      <c r="G132" s="19">
        <v>4351.0</v>
      </c>
      <c r="H132" s="19">
        <v>8869.0</v>
      </c>
      <c r="I132" s="20"/>
      <c r="J132" s="21">
        <v>-4.7453</v>
      </c>
      <c r="K132" s="21">
        <v>-37.9589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2310100.0</v>
      </c>
      <c r="B133" s="23" t="s">
        <v>696</v>
      </c>
      <c r="C133" s="24">
        <v>9859.0</v>
      </c>
      <c r="D133" s="24">
        <v>6002.0</v>
      </c>
      <c r="E133" s="24">
        <v>6003.0</v>
      </c>
      <c r="F133" s="24">
        <v>4957.0</v>
      </c>
      <c r="G133" s="24">
        <v>7048.0</v>
      </c>
      <c r="H133" s="24">
        <v>12005.0</v>
      </c>
      <c r="I133" s="25"/>
      <c r="J133" s="26">
        <v>-4.1503</v>
      </c>
      <c r="K133" s="26">
        <v>-38.8464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2310209.0</v>
      </c>
      <c r="B134" s="18" t="s">
        <v>698</v>
      </c>
      <c r="C134" s="19">
        <v>27541.0</v>
      </c>
      <c r="D134" s="19">
        <v>15856.0</v>
      </c>
      <c r="E134" s="19">
        <v>15782.0</v>
      </c>
      <c r="F134" s="19">
        <v>20590.0</v>
      </c>
      <c r="G134" s="19">
        <v>11048.0</v>
      </c>
      <c r="H134" s="19">
        <v>31638.0</v>
      </c>
      <c r="I134" s="20"/>
      <c r="J134" s="21">
        <v>-3.41</v>
      </c>
      <c r="K134" s="21">
        <v>-39.0306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2310258.0</v>
      </c>
      <c r="B135" s="23" t="s">
        <v>700</v>
      </c>
      <c r="C135" s="24">
        <v>25462.0</v>
      </c>
      <c r="D135" s="24">
        <v>15291.0</v>
      </c>
      <c r="E135" s="24">
        <v>14750.0</v>
      </c>
      <c r="F135" s="24">
        <v>13435.0</v>
      </c>
      <c r="G135" s="24">
        <v>16606.0</v>
      </c>
      <c r="H135" s="24">
        <v>30041.0</v>
      </c>
      <c r="I135" s="25"/>
      <c r="J135" s="26">
        <v>-3.4394</v>
      </c>
      <c r="K135" s="26">
        <v>-39.1483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2310308.0</v>
      </c>
      <c r="B136" s="137" t="s">
        <v>702</v>
      </c>
      <c r="C136" s="138">
        <v>32302.0</v>
      </c>
      <c r="D136" s="138">
        <v>15269.0</v>
      </c>
      <c r="E136" s="138">
        <v>16051.0</v>
      </c>
      <c r="F136" s="138">
        <v>14115.0</v>
      </c>
      <c r="G136" s="138">
        <v>17205.0</v>
      </c>
      <c r="H136" s="138">
        <v>31320.0</v>
      </c>
      <c r="I136" s="20"/>
      <c r="J136" s="21">
        <v>-6.2111</v>
      </c>
      <c r="K136" s="21">
        <v>-40.6944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2310407.0</v>
      </c>
      <c r="B137" s="23" t="s">
        <v>704</v>
      </c>
      <c r="C137" s="24">
        <v>10970.0</v>
      </c>
      <c r="D137" s="24">
        <v>5814.0</v>
      </c>
      <c r="E137" s="24">
        <v>5494.0</v>
      </c>
      <c r="F137" s="24">
        <v>5540.0</v>
      </c>
      <c r="G137" s="24">
        <v>5768.0</v>
      </c>
      <c r="H137" s="24">
        <v>11308.0</v>
      </c>
      <c r="I137" s="25"/>
      <c r="J137" s="26">
        <v>-4.0969</v>
      </c>
      <c r="K137" s="26">
        <v>-39.2394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2310506.0</v>
      </c>
      <c r="B138" s="18" t="s">
        <v>706</v>
      </c>
      <c r="C138" s="19">
        <v>40742.0</v>
      </c>
      <c r="D138" s="19">
        <v>20705.0</v>
      </c>
      <c r="E138" s="19">
        <v>21237.0</v>
      </c>
      <c r="F138" s="19">
        <v>24549.0</v>
      </c>
      <c r="G138" s="19">
        <v>17393.0</v>
      </c>
      <c r="H138" s="19">
        <v>41942.0</v>
      </c>
      <c r="I138" s="20"/>
      <c r="J138" s="21">
        <v>-7.4272</v>
      </c>
      <c r="K138" s="21">
        <v>-38.0675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2310605.0</v>
      </c>
      <c r="B139" s="23" t="s">
        <v>708</v>
      </c>
      <c r="C139" s="24">
        <v>7017.0</v>
      </c>
      <c r="D139" s="24">
        <v>4044.0</v>
      </c>
      <c r="E139" s="24">
        <v>4182.0</v>
      </c>
      <c r="F139" s="24">
        <v>6399.0</v>
      </c>
      <c r="G139" s="24">
        <v>1827.0</v>
      </c>
      <c r="H139" s="24">
        <v>8226.0</v>
      </c>
      <c r="I139" s="25"/>
      <c r="J139" s="26">
        <v>-7.8289</v>
      </c>
      <c r="K139" s="26">
        <v>-39.0772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2310704.0</v>
      </c>
      <c r="B140" s="18" t="s">
        <v>710</v>
      </c>
      <c r="C140" s="19">
        <v>32600.0</v>
      </c>
      <c r="D140" s="19">
        <v>17902.0</v>
      </c>
      <c r="E140" s="19">
        <v>17510.0</v>
      </c>
      <c r="F140" s="19">
        <v>21406.0</v>
      </c>
      <c r="G140" s="19">
        <v>14006.0</v>
      </c>
      <c r="H140" s="19">
        <v>35412.0</v>
      </c>
      <c r="I140" s="20"/>
      <c r="J140" s="21">
        <v>-3.7928</v>
      </c>
      <c r="K140" s="21">
        <v>-39.2703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2310803.0</v>
      </c>
      <c r="B141" s="23" t="s">
        <v>712</v>
      </c>
      <c r="C141" s="24">
        <v>15225.0</v>
      </c>
      <c r="D141" s="24">
        <v>7766.0</v>
      </c>
      <c r="E141" s="24">
        <v>7998.0</v>
      </c>
      <c r="F141" s="24">
        <v>5433.0</v>
      </c>
      <c r="G141" s="24">
        <v>10331.0</v>
      </c>
      <c r="H141" s="24">
        <v>15764.0</v>
      </c>
      <c r="I141" s="25"/>
      <c r="J141" s="26">
        <v>-6.0417</v>
      </c>
      <c r="K141" s="26">
        <v>-38.4597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 t="s">
        <v>713</v>
      </c>
      <c r="B142" s="18" t="s">
        <v>714</v>
      </c>
      <c r="C142" s="19">
        <v>14951.0</v>
      </c>
      <c r="D142" s="19">
        <v>9345.0</v>
      </c>
      <c r="E142" s="19">
        <v>9346.0</v>
      </c>
      <c r="F142" s="19">
        <v>11289.0</v>
      </c>
      <c r="G142" s="19">
        <v>7402.0</v>
      </c>
      <c r="H142" s="19">
        <v>18691.0</v>
      </c>
      <c r="I142" s="20"/>
      <c r="J142" s="21">
        <v>-4.0269</v>
      </c>
      <c r="K142" s="21">
        <v>-38.305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 t="s">
        <v>716</v>
      </c>
      <c r="B143" s="23" t="s">
        <v>717</v>
      </c>
      <c r="C143" s="24">
        <v>13131.0</v>
      </c>
      <c r="D143" s="24">
        <v>7804.0</v>
      </c>
      <c r="E143" s="24">
        <v>7697.0</v>
      </c>
      <c r="F143" s="24">
        <v>7451.0</v>
      </c>
      <c r="G143" s="24">
        <v>8050.0</v>
      </c>
      <c r="H143" s="24">
        <v>15501.0</v>
      </c>
      <c r="I143" s="25"/>
      <c r="J143" s="26">
        <v>-5.8036</v>
      </c>
      <c r="K143" s="26">
        <v>-39.4178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 t="s">
        <v>719</v>
      </c>
      <c r="B144" s="18" t="s">
        <v>720</v>
      </c>
      <c r="C144" s="19">
        <v>8643.0</v>
      </c>
      <c r="D144" s="19">
        <v>5139.0</v>
      </c>
      <c r="E144" s="19">
        <v>5077.0</v>
      </c>
      <c r="F144" s="19">
        <v>3354.0</v>
      </c>
      <c r="G144" s="19">
        <v>6862.0</v>
      </c>
      <c r="H144" s="19">
        <v>10216.0</v>
      </c>
      <c r="I144" s="20"/>
      <c r="J144" s="21">
        <v>-4.2467</v>
      </c>
      <c r="K144" s="21">
        <v>-40.6453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 t="s">
        <v>721</v>
      </c>
      <c r="B145" s="23" t="s">
        <v>722</v>
      </c>
      <c r="C145" s="24">
        <v>11737.0</v>
      </c>
      <c r="D145" s="24">
        <v>5976.0</v>
      </c>
      <c r="E145" s="24">
        <v>6027.0</v>
      </c>
      <c r="F145" s="24">
        <v>7800.0</v>
      </c>
      <c r="G145" s="24">
        <v>4203.0</v>
      </c>
      <c r="H145" s="24">
        <v>12003.0</v>
      </c>
      <c r="I145" s="25"/>
      <c r="J145" s="26">
        <v>-4.7447</v>
      </c>
      <c r="K145" s="26">
        <v>-40.9261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 t="s">
        <v>724</v>
      </c>
      <c r="B146" s="18" t="s">
        <v>725</v>
      </c>
      <c r="C146" s="19">
        <v>15658.0</v>
      </c>
      <c r="D146" s="19">
        <v>7370.0</v>
      </c>
      <c r="E146" s="19">
        <v>7695.0</v>
      </c>
      <c r="F146" s="19">
        <v>6179.0</v>
      </c>
      <c r="G146" s="19">
        <v>8886.0</v>
      </c>
      <c r="H146" s="19">
        <v>15065.0</v>
      </c>
      <c r="I146" s="20"/>
      <c r="J146" s="21">
        <v>-7.5347</v>
      </c>
      <c r="K146" s="21">
        <v>-39.1183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 t="s">
        <v>727</v>
      </c>
      <c r="B147" s="23" t="s">
        <v>728</v>
      </c>
      <c r="C147" s="24">
        <v>9138.0</v>
      </c>
      <c r="D147" s="24">
        <v>4987.0</v>
      </c>
      <c r="E147" s="24">
        <v>5289.0</v>
      </c>
      <c r="F147" s="24">
        <v>5714.0</v>
      </c>
      <c r="G147" s="24">
        <v>4562.0</v>
      </c>
      <c r="H147" s="24">
        <v>10276.0</v>
      </c>
      <c r="I147" s="25"/>
      <c r="J147" s="26">
        <v>-7.0906</v>
      </c>
      <c r="K147" s="26">
        <v>-40.0267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 t="s">
        <v>730</v>
      </c>
      <c r="B148" s="18" t="s">
        <v>731</v>
      </c>
      <c r="C148" s="19">
        <v>5768.0</v>
      </c>
      <c r="D148" s="19">
        <v>3161.0</v>
      </c>
      <c r="E148" s="19">
        <v>2968.0</v>
      </c>
      <c r="F148" s="19">
        <v>2707.0</v>
      </c>
      <c r="G148" s="19">
        <v>3422.0</v>
      </c>
      <c r="H148" s="19">
        <v>6129.0</v>
      </c>
      <c r="I148" s="20"/>
      <c r="J148" s="21">
        <v>-5.7239</v>
      </c>
      <c r="K148" s="21">
        <v>-38.1561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 t="s">
        <v>733</v>
      </c>
      <c r="B149" s="23" t="s">
        <v>734</v>
      </c>
      <c r="C149" s="24">
        <v>18355.0</v>
      </c>
      <c r="D149" s="24">
        <v>9853.0</v>
      </c>
      <c r="E149" s="24">
        <v>10065.0</v>
      </c>
      <c r="F149" s="24">
        <v>6305.0</v>
      </c>
      <c r="G149" s="24">
        <v>13613.0</v>
      </c>
      <c r="H149" s="24">
        <v>19918.0</v>
      </c>
      <c r="I149" s="25"/>
      <c r="J149" s="26">
        <v>-5.8431</v>
      </c>
      <c r="K149" s="26">
        <v>-40.7008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 t="s">
        <v>735</v>
      </c>
      <c r="B150" s="18" t="s">
        <v>736</v>
      </c>
      <c r="C150" s="19">
        <v>69654.0</v>
      </c>
      <c r="D150" s="19">
        <v>39768.0</v>
      </c>
      <c r="E150" s="19">
        <v>40837.0</v>
      </c>
      <c r="F150" s="19">
        <v>57482.0</v>
      </c>
      <c r="G150" s="19">
        <v>23123.0</v>
      </c>
      <c r="H150" s="19">
        <v>80605.0</v>
      </c>
      <c r="I150" s="20"/>
      <c r="J150" s="21">
        <v>-4.9714</v>
      </c>
      <c r="K150" s="21">
        <v>-39.0153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 t="s">
        <v>739</v>
      </c>
      <c r="B151" s="23" t="s">
        <v>740</v>
      </c>
      <c r="C151" s="24">
        <v>15596.0</v>
      </c>
      <c r="D151" s="24">
        <v>7549.0</v>
      </c>
      <c r="E151" s="24">
        <v>7451.0</v>
      </c>
      <c r="F151" s="24">
        <v>4929.0</v>
      </c>
      <c r="G151" s="24">
        <v>10071.0</v>
      </c>
      <c r="H151" s="24">
        <v>15000.0</v>
      </c>
      <c r="I151" s="25"/>
      <c r="J151" s="26">
        <v>-6.2544</v>
      </c>
      <c r="K151" s="26">
        <v>-39.2019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 t="s">
        <v>741</v>
      </c>
      <c r="B152" s="18" t="s">
        <v>742</v>
      </c>
      <c r="C152" s="19">
        <v>59235.0</v>
      </c>
      <c r="D152" s="19">
        <v>35739.0</v>
      </c>
      <c r="E152" s="19">
        <v>36173.0</v>
      </c>
      <c r="F152" s="19">
        <v>43446.0</v>
      </c>
      <c r="G152" s="19">
        <v>28466.0</v>
      </c>
      <c r="H152" s="19">
        <v>71912.0</v>
      </c>
      <c r="I152" s="20"/>
      <c r="J152" s="21">
        <v>-5.1992</v>
      </c>
      <c r="K152" s="21">
        <v>-39.2928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 t="s">
        <v>744</v>
      </c>
      <c r="B153" s="23" t="s">
        <v>745</v>
      </c>
      <c r="C153" s="24">
        <v>16862.0</v>
      </c>
      <c r="D153" s="24">
        <v>9712.0</v>
      </c>
      <c r="E153" s="24">
        <v>9710.0</v>
      </c>
      <c r="F153" s="24">
        <v>11936.0</v>
      </c>
      <c r="G153" s="24">
        <v>7486.0</v>
      </c>
      <c r="H153" s="24">
        <v>19422.0</v>
      </c>
      <c r="I153" s="25"/>
      <c r="J153" s="26">
        <v>-5.0742</v>
      </c>
      <c r="K153" s="26">
        <v>-37.9886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 t="s">
        <v>747</v>
      </c>
      <c r="B154" s="18" t="s">
        <v>748</v>
      </c>
      <c r="C154" s="19">
        <v>24993.0</v>
      </c>
      <c r="D154" s="19">
        <v>13133.0</v>
      </c>
      <c r="E154" s="19">
        <v>13290.0</v>
      </c>
      <c r="F154" s="19">
        <v>15142.0</v>
      </c>
      <c r="G154" s="19">
        <v>11281.0</v>
      </c>
      <c r="H154" s="19">
        <v>26423.0</v>
      </c>
      <c r="I154" s="20"/>
      <c r="J154" s="21">
        <v>-4.2258</v>
      </c>
      <c r="K154" s="21">
        <v>-38.7306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 t="s">
        <v>749</v>
      </c>
      <c r="B155" s="23" t="s">
        <v>750</v>
      </c>
      <c r="C155" s="24">
        <v>21224.0</v>
      </c>
      <c r="D155" s="24">
        <v>9683.0</v>
      </c>
      <c r="E155" s="24">
        <v>9777.0</v>
      </c>
      <c r="F155" s="24">
        <v>10590.0</v>
      </c>
      <c r="G155" s="24">
        <v>8870.0</v>
      </c>
      <c r="H155" s="24">
        <v>19460.0</v>
      </c>
      <c r="I155" s="25"/>
      <c r="J155" s="26">
        <v>-4.1417</v>
      </c>
      <c r="K155" s="26">
        <v>-40.5822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 t="s">
        <v>752</v>
      </c>
      <c r="B156" s="18" t="s">
        <v>753</v>
      </c>
      <c r="C156" s="19">
        <v>57320.0</v>
      </c>
      <c r="D156" s="19">
        <v>34430.0</v>
      </c>
      <c r="E156" s="19">
        <v>35462.0</v>
      </c>
      <c r="F156" s="19">
        <v>45007.0</v>
      </c>
      <c r="G156" s="19">
        <v>24885.0</v>
      </c>
      <c r="H156" s="19">
        <v>69892.0</v>
      </c>
      <c r="I156" s="20"/>
      <c r="J156" s="21">
        <v>-4.9403</v>
      </c>
      <c r="K156" s="21">
        <v>-37.9758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 t="s">
        <v>755</v>
      </c>
      <c r="B157" s="23" t="s">
        <v>756</v>
      </c>
      <c r="C157" s="24">
        <v>16226.0</v>
      </c>
      <c r="D157" s="24">
        <v>7763.0</v>
      </c>
      <c r="E157" s="24">
        <v>7991.0</v>
      </c>
      <c r="F157" s="24">
        <v>8457.0</v>
      </c>
      <c r="G157" s="24">
        <v>7297.0</v>
      </c>
      <c r="H157" s="24">
        <v>15754.0</v>
      </c>
      <c r="I157" s="25"/>
      <c r="J157" s="26">
        <v>-6.5419</v>
      </c>
      <c r="K157" s="26">
        <v>-39.9067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 t="s">
        <v>757</v>
      </c>
      <c r="B158" s="18" t="s">
        <v>758</v>
      </c>
      <c r="C158" s="19">
        <v>13925.0</v>
      </c>
      <c r="D158" s="19">
        <v>7770.0</v>
      </c>
      <c r="E158" s="19">
        <v>7683.0</v>
      </c>
      <c r="F158" s="19">
        <v>6263.0</v>
      </c>
      <c r="G158" s="19">
        <v>9190.0</v>
      </c>
      <c r="H158" s="19">
        <v>15453.0</v>
      </c>
      <c r="I158" s="20"/>
      <c r="J158" s="21">
        <v>-7.2847</v>
      </c>
      <c r="K158" s="21">
        <v>-40.4572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 t="s">
        <v>761</v>
      </c>
      <c r="B159" s="23" t="s">
        <v>762</v>
      </c>
      <c r="C159" s="24">
        <v>42375.0</v>
      </c>
      <c r="D159" s="24">
        <v>21436.0</v>
      </c>
      <c r="E159" s="24">
        <v>21323.0</v>
      </c>
      <c r="F159" s="24">
        <v>22257.0</v>
      </c>
      <c r="G159" s="24">
        <v>20502.0</v>
      </c>
      <c r="H159" s="24">
        <v>42759.0</v>
      </c>
      <c r="I159" s="25"/>
      <c r="J159" s="26">
        <v>-4.3319</v>
      </c>
      <c r="K159" s="26">
        <v>-40.1567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 t="s">
        <v>763</v>
      </c>
      <c r="B160" s="18" t="s">
        <v>764</v>
      </c>
      <c r="C160" s="19">
        <v>26198.0</v>
      </c>
      <c r="D160" s="19">
        <v>15182.0</v>
      </c>
      <c r="E160" s="19">
        <v>14795.0</v>
      </c>
      <c r="F160" s="19">
        <v>15402.0</v>
      </c>
      <c r="G160" s="19">
        <v>14575.0</v>
      </c>
      <c r="H160" s="19">
        <v>29977.0</v>
      </c>
      <c r="I160" s="20"/>
      <c r="J160" s="21">
        <v>-3.4606</v>
      </c>
      <c r="K160" s="21">
        <v>-40.2122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 t="s">
        <v>766</v>
      </c>
      <c r="B161" s="23" t="s">
        <v>767</v>
      </c>
      <c r="C161" s="24">
        <v>16847.0</v>
      </c>
      <c r="D161" s="24">
        <v>8641.0</v>
      </c>
      <c r="E161" s="24">
        <v>8540.0</v>
      </c>
      <c r="F161" s="24">
        <v>8824.0</v>
      </c>
      <c r="G161" s="24">
        <v>8357.0</v>
      </c>
      <c r="H161" s="24">
        <v>17181.0</v>
      </c>
      <c r="I161" s="25"/>
      <c r="J161" s="26">
        <v>-7.1883</v>
      </c>
      <c r="K161" s="26">
        <v>-39.7369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 t="s">
        <v>769</v>
      </c>
      <c r="B162" s="18" t="s">
        <v>770</v>
      </c>
      <c r="C162" s="19">
        <v>39894.0</v>
      </c>
      <c r="D162" s="19">
        <v>21832.0</v>
      </c>
      <c r="E162" s="19">
        <v>22354.0</v>
      </c>
      <c r="F162" s="19">
        <v>24556.0</v>
      </c>
      <c r="G162" s="19">
        <v>19630.0</v>
      </c>
      <c r="H162" s="19">
        <v>44186.0</v>
      </c>
      <c r="I162" s="20"/>
      <c r="J162" s="21">
        <v>-4.0486</v>
      </c>
      <c r="K162" s="21">
        <v>-40.865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 t="s">
        <v>772</v>
      </c>
      <c r="B163" s="67" t="s">
        <v>773</v>
      </c>
      <c r="C163" s="68">
        <v>35608.0</v>
      </c>
      <c r="D163" s="68">
        <v>22382.0</v>
      </c>
      <c r="E163" s="68">
        <v>21565.0</v>
      </c>
      <c r="F163" s="68">
        <v>28581.0</v>
      </c>
      <c r="G163" s="68">
        <v>15366.0</v>
      </c>
      <c r="H163" s="68">
        <v>43947.0</v>
      </c>
      <c r="I163" s="25"/>
      <c r="J163" s="26">
        <v>-3.6072</v>
      </c>
      <c r="K163" s="26">
        <v>-38.9683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 t="s">
        <v>775</v>
      </c>
      <c r="B164" s="18" t="s">
        <v>776</v>
      </c>
      <c r="C164" s="19">
        <v>8650.0</v>
      </c>
      <c r="D164" s="19">
        <v>3853.0</v>
      </c>
      <c r="E164" s="19">
        <v>4049.0</v>
      </c>
      <c r="F164" s="19">
        <v>3169.0</v>
      </c>
      <c r="G164" s="19">
        <v>4733.0</v>
      </c>
      <c r="H164" s="19">
        <v>7902.0</v>
      </c>
      <c r="I164" s="20"/>
      <c r="J164" s="21">
        <v>-5.2711</v>
      </c>
      <c r="K164" s="21">
        <v>-38.2736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 t="s">
        <v>778</v>
      </c>
      <c r="B165" s="23" t="s">
        <v>779</v>
      </c>
      <c r="C165" s="24">
        <v>11497.0</v>
      </c>
      <c r="D165" s="24">
        <v>6145.0</v>
      </c>
      <c r="E165" s="24">
        <v>6191.0</v>
      </c>
      <c r="F165" s="24">
        <v>7963.0</v>
      </c>
      <c r="G165" s="24">
        <v>4373.0</v>
      </c>
      <c r="H165" s="24">
        <v>12336.0</v>
      </c>
      <c r="I165" s="25"/>
      <c r="J165" s="26">
        <v>-3.67</v>
      </c>
      <c r="K165" s="26">
        <v>-39.2433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 t="s">
        <v>781</v>
      </c>
      <c r="B166" s="18" t="s">
        <v>782</v>
      </c>
      <c r="C166" s="19">
        <v>27225.0</v>
      </c>
      <c r="D166" s="19">
        <v>13033.0</v>
      </c>
      <c r="E166" s="19">
        <v>13461.0</v>
      </c>
      <c r="F166" s="19">
        <v>15715.0</v>
      </c>
      <c r="G166" s="19">
        <v>10779.0</v>
      </c>
      <c r="H166" s="19">
        <v>26494.0</v>
      </c>
      <c r="I166" s="20"/>
      <c r="J166" s="21">
        <v>-5.5881</v>
      </c>
      <c r="K166" s="21">
        <v>-39.3717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 t="s">
        <v>784</v>
      </c>
      <c r="B167" s="23" t="s">
        <v>785</v>
      </c>
      <c r="C167" s="24">
        <v>5605.0</v>
      </c>
      <c r="D167" s="24">
        <v>3431.0</v>
      </c>
      <c r="E167" s="24">
        <v>3421.0</v>
      </c>
      <c r="F167" s="24">
        <v>5068.0</v>
      </c>
      <c r="G167" s="24">
        <v>1784.0</v>
      </c>
      <c r="H167" s="24">
        <v>6852.0</v>
      </c>
      <c r="I167" s="25"/>
      <c r="J167" s="26">
        <v>-3.3506</v>
      </c>
      <c r="K167" s="26">
        <v>-40.4633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 t="s">
        <v>786</v>
      </c>
      <c r="B168" s="18" t="s">
        <v>788</v>
      </c>
      <c r="C168" s="19">
        <v>155276.0</v>
      </c>
      <c r="D168" s="19">
        <v>91475.0</v>
      </c>
      <c r="E168" s="19">
        <v>96796.0</v>
      </c>
      <c r="F168" s="19">
        <v>166333.0</v>
      </c>
      <c r="G168" s="19">
        <v>21938.0</v>
      </c>
      <c r="H168" s="19">
        <v>188271.0</v>
      </c>
      <c r="I168" s="20"/>
      <c r="J168" s="21">
        <v>-3.6861</v>
      </c>
      <c r="K168" s="21">
        <v>-40.3497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 t="s">
        <v>789</v>
      </c>
      <c r="B169" s="23" t="s">
        <v>790</v>
      </c>
      <c r="C169" s="24">
        <v>16902.0</v>
      </c>
      <c r="D169" s="24">
        <v>8831.0</v>
      </c>
      <c r="E169" s="24">
        <v>8826.0</v>
      </c>
      <c r="F169" s="24">
        <v>9102.0</v>
      </c>
      <c r="G169" s="24">
        <v>8555.0</v>
      </c>
      <c r="H169" s="24">
        <v>17657.0</v>
      </c>
      <c r="I169" s="25"/>
      <c r="J169" s="26">
        <v>-5.7333</v>
      </c>
      <c r="K169" s="26">
        <v>-39.0075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 t="s">
        <v>792</v>
      </c>
      <c r="B170" s="18" t="s">
        <v>793</v>
      </c>
      <c r="C170" s="19">
        <v>27098.0</v>
      </c>
      <c r="D170" s="19">
        <v>14217.0</v>
      </c>
      <c r="E170" s="19">
        <v>14993.0</v>
      </c>
      <c r="F170" s="19">
        <v>18812.0</v>
      </c>
      <c r="G170" s="19">
        <v>10398.0</v>
      </c>
      <c r="H170" s="19">
        <v>29210.0</v>
      </c>
      <c r="I170" s="20"/>
      <c r="J170" s="21">
        <v>-5.2467</v>
      </c>
      <c r="K170" s="21">
        <v>-38.1306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 t="s">
        <v>795</v>
      </c>
      <c r="B171" s="23" t="s">
        <v>796</v>
      </c>
      <c r="C171" s="24">
        <v>25973.0</v>
      </c>
      <c r="D171" s="24">
        <v>12633.0</v>
      </c>
      <c r="E171" s="24">
        <v>12822.0</v>
      </c>
      <c r="F171" s="24">
        <v>14206.0</v>
      </c>
      <c r="G171" s="24">
        <v>11249.0</v>
      </c>
      <c r="H171" s="24">
        <v>25455.0</v>
      </c>
      <c r="I171" s="25"/>
      <c r="J171" s="26">
        <v>-4.8322</v>
      </c>
      <c r="K171" s="26">
        <v>-40.3206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 t="s">
        <v>798</v>
      </c>
      <c r="B172" s="18" t="s">
        <v>799</v>
      </c>
      <c r="C172" s="19">
        <v>9213.0</v>
      </c>
      <c r="D172" s="19">
        <v>4452.0</v>
      </c>
      <c r="E172" s="19">
        <v>4458.0</v>
      </c>
      <c r="F172" s="19">
        <v>2624.0</v>
      </c>
      <c r="G172" s="19">
        <v>6286.0</v>
      </c>
      <c r="H172" s="19">
        <v>8910.0</v>
      </c>
      <c r="I172" s="20"/>
      <c r="J172" s="21">
        <v>-6.6844</v>
      </c>
      <c r="K172" s="21">
        <v>-39.7614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 t="s">
        <v>802</v>
      </c>
      <c r="B173" s="23" t="s">
        <v>803</v>
      </c>
      <c r="C173" s="24">
        <v>51948.0</v>
      </c>
      <c r="D173" s="24">
        <v>27366.0</v>
      </c>
      <c r="E173" s="24">
        <v>28389.0</v>
      </c>
      <c r="F173" s="24">
        <v>32280.0</v>
      </c>
      <c r="G173" s="24">
        <v>23475.0</v>
      </c>
      <c r="H173" s="24">
        <v>55755.0</v>
      </c>
      <c r="I173" s="25"/>
      <c r="J173" s="26">
        <v>-6.0031</v>
      </c>
      <c r="K173" s="26">
        <v>-40.2928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 t="s">
        <v>805</v>
      </c>
      <c r="B174" s="18" t="s">
        <v>806</v>
      </c>
      <c r="C174" s="19">
        <v>13519.0</v>
      </c>
      <c r="D174" s="19">
        <v>8611.0</v>
      </c>
      <c r="E174" s="19">
        <v>8225.0</v>
      </c>
      <c r="F174" s="19">
        <v>6333.0</v>
      </c>
      <c r="G174" s="19">
        <v>10503.0</v>
      </c>
      <c r="H174" s="19">
        <v>16836.0</v>
      </c>
      <c r="I174" s="20"/>
      <c r="J174" s="21">
        <v>-3.9889</v>
      </c>
      <c r="K174" s="21">
        <v>-39.5806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 t="s">
        <v>809</v>
      </c>
      <c r="B175" s="23" t="s">
        <v>810</v>
      </c>
      <c r="C175" s="24">
        <v>58069.0</v>
      </c>
      <c r="D175" s="24">
        <v>34179.0</v>
      </c>
      <c r="E175" s="24">
        <v>34722.0</v>
      </c>
      <c r="F175" s="24">
        <v>45828.0</v>
      </c>
      <c r="G175" s="24">
        <v>23073.0</v>
      </c>
      <c r="H175" s="24">
        <v>68901.0</v>
      </c>
      <c r="I175" s="25"/>
      <c r="J175" s="26">
        <v>-3.7322</v>
      </c>
      <c r="K175" s="26">
        <v>-40.9917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 t="s">
        <v>811</v>
      </c>
      <c r="B176" s="18" t="s">
        <v>813</v>
      </c>
      <c r="C176" s="19">
        <v>44527.0</v>
      </c>
      <c r="D176" s="19">
        <v>26443.0</v>
      </c>
      <c r="E176" s="19">
        <v>24989.0</v>
      </c>
      <c r="F176" s="19">
        <v>18787.0</v>
      </c>
      <c r="G176" s="19">
        <v>32645.0</v>
      </c>
      <c r="H176" s="19">
        <v>51432.0</v>
      </c>
      <c r="I176" s="20"/>
      <c r="J176" s="21">
        <v>-3.2778</v>
      </c>
      <c r="K176" s="21">
        <v>-39.2689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 t="s">
        <v>815</v>
      </c>
      <c r="B177" s="23" t="s">
        <v>816</v>
      </c>
      <c r="C177" s="24">
        <v>11498.0</v>
      </c>
      <c r="D177" s="24">
        <v>7474.0</v>
      </c>
      <c r="E177" s="24">
        <v>6941.0</v>
      </c>
      <c r="F177" s="24">
        <v>5295.0</v>
      </c>
      <c r="G177" s="24">
        <v>9120.0</v>
      </c>
      <c r="H177" s="24">
        <v>14415.0</v>
      </c>
      <c r="I177" s="25"/>
      <c r="J177" s="26">
        <v>-3.5808</v>
      </c>
      <c r="K177" s="26">
        <v>-39.4372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 t="s">
        <v>817</v>
      </c>
      <c r="B178" s="18" t="s">
        <v>818</v>
      </c>
      <c r="C178" s="19">
        <v>27095.0</v>
      </c>
      <c r="D178" s="19">
        <v>15764.0</v>
      </c>
      <c r="E178" s="19">
        <v>16028.0</v>
      </c>
      <c r="F178" s="19">
        <v>15350.0</v>
      </c>
      <c r="G178" s="19">
        <v>16442.0</v>
      </c>
      <c r="H178" s="19">
        <v>31792.0</v>
      </c>
      <c r="I178" s="20"/>
      <c r="J178" s="21">
        <v>-3.8544</v>
      </c>
      <c r="K178" s="21">
        <v>-40.9211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 t="s">
        <v>820</v>
      </c>
      <c r="B179" s="23" t="s">
        <v>821</v>
      </c>
      <c r="C179" s="24">
        <v>7435.0</v>
      </c>
      <c r="D179" s="24">
        <v>3772.0</v>
      </c>
      <c r="E179" s="24">
        <v>3773.0</v>
      </c>
      <c r="F179" s="24">
        <v>3918.0</v>
      </c>
      <c r="G179" s="24">
        <v>3627.0</v>
      </c>
      <c r="H179" s="24">
        <v>7545.0</v>
      </c>
      <c r="I179" s="25"/>
      <c r="J179" s="26">
        <v>-6.6478</v>
      </c>
      <c r="K179" s="26">
        <v>-38.7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 t="s">
        <v>823</v>
      </c>
      <c r="B180" s="18" t="s">
        <v>824</v>
      </c>
      <c r="C180" s="19">
        <v>17343.0</v>
      </c>
      <c r="D180" s="19">
        <v>9643.0</v>
      </c>
      <c r="E180" s="19">
        <v>9164.0</v>
      </c>
      <c r="F180" s="19">
        <v>11096.0</v>
      </c>
      <c r="G180" s="19">
        <v>7711.0</v>
      </c>
      <c r="H180" s="19">
        <v>18807.0</v>
      </c>
      <c r="I180" s="20"/>
      <c r="J180" s="21">
        <v>-3.6772</v>
      </c>
      <c r="K180" s="21">
        <v>-39.3503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 t="s">
        <v>826</v>
      </c>
      <c r="B181" s="23" t="s">
        <v>827</v>
      </c>
      <c r="C181" s="24">
        <v>16444.0</v>
      </c>
      <c r="D181" s="24">
        <v>9928.0</v>
      </c>
      <c r="E181" s="24">
        <v>9837.0</v>
      </c>
      <c r="F181" s="24">
        <v>14686.0</v>
      </c>
      <c r="G181" s="24">
        <v>5079.0</v>
      </c>
      <c r="H181" s="24">
        <v>19765.0</v>
      </c>
      <c r="I181" s="25"/>
      <c r="J181" s="26">
        <v>-3.625</v>
      </c>
      <c r="K181" s="26">
        <v>-39.5083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 t="s">
        <v>829</v>
      </c>
      <c r="B182" s="18" t="s">
        <v>830</v>
      </c>
      <c r="C182" s="19">
        <v>11479.0</v>
      </c>
      <c r="D182" s="19">
        <v>6503.0</v>
      </c>
      <c r="E182" s="19">
        <v>6391.0</v>
      </c>
      <c r="F182" s="19">
        <v>7671.0</v>
      </c>
      <c r="G182" s="19">
        <v>5223.0</v>
      </c>
      <c r="H182" s="19">
        <v>12894.0</v>
      </c>
      <c r="I182" s="20"/>
      <c r="J182" s="21">
        <v>-3.3139</v>
      </c>
      <c r="K182" s="21">
        <v>-40.5567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 t="s">
        <v>832</v>
      </c>
      <c r="B183" s="23" t="s">
        <v>833</v>
      </c>
      <c r="C183" s="24">
        <v>16593.0</v>
      </c>
      <c r="D183" s="24">
        <v>8701.0</v>
      </c>
      <c r="E183" s="24">
        <v>8883.0</v>
      </c>
      <c r="F183" s="24">
        <v>14413.0</v>
      </c>
      <c r="G183" s="24">
        <v>3171.0</v>
      </c>
      <c r="H183" s="24">
        <v>17584.0</v>
      </c>
      <c r="I183" s="25"/>
      <c r="J183" s="26">
        <v>-4.1944</v>
      </c>
      <c r="K183" s="26">
        <v>-40.4767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 t="s">
        <v>835</v>
      </c>
      <c r="B184" s="18" t="s">
        <v>836</v>
      </c>
      <c r="C184" s="19">
        <v>34844.0</v>
      </c>
      <c r="D184" s="19">
        <v>18664.0</v>
      </c>
      <c r="E184" s="19">
        <v>19778.0</v>
      </c>
      <c r="F184" s="19">
        <v>23898.0</v>
      </c>
      <c r="G184" s="19">
        <v>14544.0</v>
      </c>
      <c r="H184" s="19">
        <v>38442.0</v>
      </c>
      <c r="I184" s="20"/>
      <c r="J184" s="21">
        <v>-6.7889</v>
      </c>
      <c r="K184" s="21">
        <v>-39.2958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65" t="s">
        <v>837</v>
      </c>
      <c r="B185" s="67" t="s">
        <v>838</v>
      </c>
      <c r="C185" s="68">
        <v>45427.0</v>
      </c>
      <c r="D185" s="68">
        <v>27668.0</v>
      </c>
      <c r="E185" s="68">
        <v>27293.0</v>
      </c>
      <c r="F185" s="68">
        <v>17827.0</v>
      </c>
      <c r="G185" s="68">
        <v>37134.0</v>
      </c>
      <c r="H185" s="68">
        <v>54961.0</v>
      </c>
      <c r="I185" s="25"/>
      <c r="J185" s="26">
        <v>-3.5622</v>
      </c>
      <c r="K185" s="26">
        <v>-41.0922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70" t="s">
        <v>81</v>
      </c>
      <c r="B186" s="71" t="s">
        <v>841</v>
      </c>
      <c r="C186" s="72">
        <f t="shared" ref="C186:H186" si="1">SUM(C2:C185)</f>
        <v>7430661</v>
      </c>
      <c r="D186" s="72">
        <f t="shared" si="1"/>
        <v>4118066</v>
      </c>
      <c r="E186" s="72">
        <f t="shared" si="1"/>
        <v>4329989</v>
      </c>
      <c r="F186" s="72">
        <f t="shared" si="1"/>
        <v>6343990</v>
      </c>
      <c r="G186" s="72">
        <f t="shared" si="1"/>
        <v>2104065</v>
      </c>
      <c r="H186" s="72">
        <f t="shared" si="1"/>
        <v>8448055</v>
      </c>
      <c r="I186" s="73">
        <f>COUNTA($A$2:A185)</f>
        <v>184</v>
      </c>
      <c r="J186" s="140"/>
      <c r="K186" s="140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9.5" customHeight="1">
      <c r="A187" s="139" t="s">
        <v>844</v>
      </c>
      <c r="B187" s="4"/>
      <c r="C187" s="76"/>
      <c r="D187" s="76"/>
      <c r="E187" s="76"/>
      <c r="F187" s="76"/>
      <c r="G187" s="76"/>
      <c r="H187" s="76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2010&amp;CCEARÁ&amp;RDE</oddHead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36">
        <v>5300108.0</v>
      </c>
      <c r="B2" s="137" t="s">
        <v>924</v>
      </c>
      <c r="C2" s="138">
        <v>2051146.0</v>
      </c>
      <c r="D2" s="138">
        <v>1225237.0</v>
      </c>
      <c r="E2" s="138">
        <v>1337726.0</v>
      </c>
      <c r="F2" s="138">
        <v>2476249.0</v>
      </c>
      <c r="G2" s="138">
        <v>86714.0</v>
      </c>
      <c r="H2" s="138">
        <v>2562963.0</v>
      </c>
      <c r="I2" s="142"/>
      <c r="J2" s="21">
        <v>-15.7797</v>
      </c>
      <c r="K2" s="21">
        <v>-47.9297</v>
      </c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</row>
    <row r="3" ht="15.75" customHeight="1">
      <c r="A3" s="70" t="s">
        <v>81</v>
      </c>
      <c r="B3" s="71" t="s">
        <v>28</v>
      </c>
      <c r="C3" s="72">
        <f t="shared" ref="C3:H3" si="1">(C2)</f>
        <v>2051146</v>
      </c>
      <c r="D3" s="72">
        <f t="shared" si="1"/>
        <v>1225237</v>
      </c>
      <c r="E3" s="72">
        <f t="shared" si="1"/>
        <v>1337726</v>
      </c>
      <c r="F3" s="72">
        <f t="shared" si="1"/>
        <v>2476249</v>
      </c>
      <c r="G3" s="72">
        <f t="shared" si="1"/>
        <v>86714</v>
      </c>
      <c r="H3" s="72">
        <f t="shared" si="1"/>
        <v>2562963</v>
      </c>
      <c r="I3" s="73">
        <f>COUNTA($A$2:A2)</f>
        <v>1</v>
      </c>
      <c r="J3" s="74"/>
      <c r="K3" s="74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12.75" customHeight="1">
      <c r="A4" s="143" t="s">
        <v>929</v>
      </c>
      <c r="B4" s="144"/>
      <c r="C4" s="145"/>
      <c r="D4" s="145"/>
      <c r="E4" s="145"/>
      <c r="F4" s="145"/>
      <c r="G4" s="145"/>
      <c r="H4" s="145"/>
      <c r="I4" s="4"/>
      <c r="J4" s="26"/>
      <c r="K4" s="26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2.0" customHeight="1">
      <c r="A5" s="78"/>
      <c r="B5" s="78"/>
      <c r="C5" s="79"/>
      <c r="D5" s="79"/>
      <c r="E5" s="79"/>
      <c r="F5" s="79"/>
      <c r="G5" s="79"/>
      <c r="H5" s="79"/>
      <c r="I5" s="4"/>
      <c r="J5" s="77"/>
      <c r="K5" s="77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2.0" customHeight="1">
      <c r="A6" s="78"/>
      <c r="B6" s="78"/>
      <c r="C6" s="79"/>
      <c r="D6" s="79"/>
      <c r="E6" s="79"/>
      <c r="F6" s="79"/>
      <c r="G6" s="79"/>
      <c r="H6" s="79"/>
      <c r="I6" s="4"/>
      <c r="J6" s="77"/>
      <c r="K6" s="77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2.0" customHeight="1">
      <c r="A7" s="78"/>
      <c r="B7" s="78"/>
      <c r="C7" s="79"/>
      <c r="D7" s="79"/>
      <c r="E7" s="79"/>
      <c r="F7" s="79"/>
      <c r="G7" s="79"/>
      <c r="H7" s="79"/>
      <c r="I7" s="4"/>
      <c r="J7" s="77"/>
      <c r="K7" s="77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2.0" customHeight="1">
      <c r="A8" s="78"/>
      <c r="B8" s="78"/>
      <c r="C8" s="79"/>
      <c r="D8" s="79"/>
      <c r="E8" s="79"/>
      <c r="F8" s="79"/>
      <c r="G8" s="79"/>
      <c r="H8" s="79"/>
      <c r="I8" s="4"/>
      <c r="J8" s="77"/>
      <c r="K8" s="77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2.0" customHeight="1">
      <c r="A9" s="78"/>
      <c r="B9" s="78"/>
      <c r="C9" s="79"/>
      <c r="D9" s="79"/>
      <c r="E9" s="79"/>
      <c r="F9" s="79"/>
      <c r="G9" s="79"/>
      <c r="H9" s="79"/>
      <c r="I9" s="4"/>
      <c r="J9" s="77"/>
      <c r="K9" s="77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2.0" customHeight="1">
      <c r="A10" s="78"/>
      <c r="B10" s="78"/>
      <c r="C10" s="79"/>
      <c r="D10" s="79"/>
      <c r="E10" s="79"/>
      <c r="F10" s="79"/>
      <c r="G10" s="79"/>
      <c r="H10" s="79"/>
      <c r="I10" s="4"/>
      <c r="J10" s="77"/>
      <c r="K10" s="77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2.0" customHeight="1">
      <c r="A11" s="78"/>
      <c r="B11" s="78"/>
      <c r="C11" s="79"/>
      <c r="D11" s="79"/>
      <c r="E11" s="79"/>
      <c r="F11" s="79"/>
      <c r="G11" s="79"/>
      <c r="H11" s="79"/>
      <c r="I11" s="4"/>
      <c r="J11" s="77"/>
      <c r="K11" s="77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2.0" customHeight="1">
      <c r="A12" s="78"/>
      <c r="B12" s="78"/>
      <c r="C12" s="79"/>
      <c r="D12" s="79"/>
      <c r="E12" s="79"/>
      <c r="F12" s="79"/>
      <c r="G12" s="79"/>
      <c r="H12" s="79"/>
      <c r="I12" s="4"/>
      <c r="J12" s="77"/>
      <c r="K12" s="77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2.0" customHeight="1">
      <c r="A13" s="78"/>
      <c r="B13" s="78"/>
      <c r="C13" s="79"/>
      <c r="D13" s="79"/>
      <c r="E13" s="79"/>
      <c r="F13" s="79"/>
      <c r="G13" s="79"/>
      <c r="H13" s="79"/>
      <c r="I13" s="4"/>
      <c r="J13" s="77"/>
      <c r="K13" s="77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2.0" customHeight="1">
      <c r="A14" s="78"/>
      <c r="B14" s="78"/>
      <c r="C14" s="79"/>
      <c r="D14" s="79"/>
      <c r="E14" s="79"/>
      <c r="F14" s="79"/>
      <c r="G14" s="79"/>
      <c r="H14" s="79"/>
      <c r="I14" s="4"/>
      <c r="J14" s="77"/>
      <c r="K14" s="77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2.0" customHeight="1">
      <c r="A15" s="78"/>
      <c r="B15" s="78"/>
      <c r="C15" s="79"/>
      <c r="D15" s="79"/>
      <c r="E15" s="79"/>
      <c r="F15" s="79"/>
      <c r="G15" s="79"/>
      <c r="H15" s="79"/>
      <c r="I15" s="4"/>
      <c r="J15" s="77"/>
      <c r="K15" s="77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2.0" customHeight="1">
      <c r="A16" s="78"/>
      <c r="B16" s="78"/>
      <c r="C16" s="79"/>
      <c r="D16" s="79"/>
      <c r="E16" s="79"/>
      <c r="F16" s="79"/>
      <c r="G16" s="79"/>
      <c r="H16" s="79"/>
      <c r="I16" s="4"/>
      <c r="J16" s="77"/>
      <c r="K16" s="77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2.0" customHeight="1">
      <c r="A17" s="78"/>
      <c r="B17" s="78"/>
      <c r="C17" s="79"/>
      <c r="D17" s="79"/>
      <c r="E17" s="79"/>
      <c r="F17" s="79"/>
      <c r="G17" s="79"/>
      <c r="H17" s="79"/>
      <c r="I17" s="4"/>
      <c r="J17" s="77"/>
      <c r="K17" s="77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2.0" customHeight="1">
      <c r="A18" s="78"/>
      <c r="B18" s="78"/>
      <c r="C18" s="79"/>
      <c r="D18" s="79"/>
      <c r="E18" s="79"/>
      <c r="F18" s="79"/>
      <c r="G18" s="79"/>
      <c r="H18" s="79"/>
      <c r="I18" s="4"/>
      <c r="J18" s="77"/>
      <c r="K18" s="77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2.0" customHeight="1">
      <c r="A19" s="78"/>
      <c r="B19" s="78"/>
      <c r="C19" s="79"/>
      <c r="D19" s="79"/>
      <c r="E19" s="79"/>
      <c r="F19" s="79"/>
      <c r="G19" s="79"/>
      <c r="H19" s="79"/>
      <c r="I19" s="4"/>
      <c r="J19" s="77"/>
      <c r="K19" s="77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2.0" customHeight="1">
      <c r="A20" s="78"/>
      <c r="B20" s="78"/>
      <c r="C20" s="79"/>
      <c r="D20" s="79"/>
      <c r="E20" s="79"/>
      <c r="F20" s="79"/>
      <c r="G20" s="79"/>
      <c r="H20" s="79"/>
      <c r="I20" s="4"/>
      <c r="J20" s="77"/>
      <c r="K20" s="77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2.0" customHeight="1">
      <c r="A21" s="78"/>
      <c r="B21" s="78"/>
      <c r="C21" s="79"/>
      <c r="D21" s="79"/>
      <c r="E21" s="79"/>
      <c r="F21" s="79"/>
      <c r="G21" s="79"/>
      <c r="H21" s="79"/>
      <c r="I21" s="4"/>
      <c r="J21" s="77"/>
      <c r="K21" s="77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2.0" customHeight="1">
      <c r="A22" s="78"/>
      <c r="B22" s="78"/>
      <c r="C22" s="79"/>
      <c r="D22" s="79"/>
      <c r="E22" s="79"/>
      <c r="F22" s="79"/>
      <c r="G22" s="79"/>
      <c r="H22" s="79"/>
      <c r="I22" s="4"/>
      <c r="J22" s="77"/>
      <c r="K22" s="77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2.0" customHeight="1">
      <c r="A23" s="78"/>
      <c r="B23" s="78"/>
      <c r="C23" s="79"/>
      <c r="D23" s="79"/>
      <c r="E23" s="79"/>
      <c r="F23" s="79"/>
      <c r="G23" s="79"/>
      <c r="H23" s="79"/>
      <c r="I23" s="4"/>
      <c r="J23" s="77"/>
      <c r="K23" s="77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2.0" customHeight="1">
      <c r="A24" s="78"/>
      <c r="B24" s="78"/>
      <c r="C24" s="79"/>
      <c r="D24" s="79"/>
      <c r="E24" s="79"/>
      <c r="F24" s="79"/>
      <c r="G24" s="79"/>
      <c r="H24" s="79"/>
      <c r="I24" s="4"/>
      <c r="J24" s="77"/>
      <c r="K24" s="77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2.0" customHeight="1">
      <c r="A25" s="78"/>
      <c r="B25" s="78"/>
      <c r="C25" s="79"/>
      <c r="D25" s="79"/>
      <c r="E25" s="79"/>
      <c r="F25" s="79"/>
      <c r="G25" s="79"/>
      <c r="H25" s="79"/>
      <c r="I25" s="4"/>
      <c r="J25" s="77"/>
      <c r="K25" s="77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2.0" customHeight="1">
      <c r="A26" s="78"/>
      <c r="B26" s="78"/>
      <c r="C26" s="79"/>
      <c r="D26" s="79"/>
      <c r="E26" s="79"/>
      <c r="F26" s="79"/>
      <c r="G26" s="79"/>
      <c r="H26" s="79"/>
      <c r="I26" s="4"/>
      <c r="J26" s="77"/>
      <c r="K26" s="77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2.0" customHeight="1">
      <c r="A27" s="78"/>
      <c r="B27" s="78"/>
      <c r="C27" s="79"/>
      <c r="D27" s="79"/>
      <c r="E27" s="79"/>
      <c r="F27" s="79"/>
      <c r="G27" s="79"/>
      <c r="H27" s="79"/>
      <c r="I27" s="4"/>
      <c r="J27" s="77"/>
      <c r="K27" s="7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2.0" customHeight="1">
      <c r="A28" s="78"/>
      <c r="B28" s="78"/>
      <c r="C28" s="79"/>
      <c r="D28" s="79"/>
      <c r="E28" s="79"/>
      <c r="F28" s="79"/>
      <c r="G28" s="79"/>
      <c r="H28" s="79"/>
      <c r="I28" s="4"/>
      <c r="J28" s="77"/>
      <c r="K28" s="7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2.0" customHeight="1">
      <c r="A29" s="78"/>
      <c r="B29" s="78"/>
      <c r="C29" s="79"/>
      <c r="D29" s="79"/>
      <c r="E29" s="79"/>
      <c r="F29" s="79"/>
      <c r="G29" s="79"/>
      <c r="H29" s="79"/>
      <c r="I29" s="4"/>
      <c r="J29" s="77"/>
      <c r="K29" s="7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2.0" customHeight="1">
      <c r="A30" s="78"/>
      <c r="B30" s="78"/>
      <c r="C30" s="79"/>
      <c r="D30" s="79"/>
      <c r="E30" s="79"/>
      <c r="F30" s="79"/>
      <c r="G30" s="79"/>
      <c r="H30" s="79"/>
      <c r="I30" s="4"/>
      <c r="J30" s="77"/>
      <c r="K30" s="7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2.0" customHeight="1">
      <c r="A31" s="78"/>
      <c r="B31" s="78"/>
      <c r="C31" s="79"/>
      <c r="D31" s="79"/>
      <c r="E31" s="79"/>
      <c r="F31" s="79"/>
      <c r="G31" s="79"/>
      <c r="H31" s="79"/>
      <c r="I31" s="4"/>
      <c r="J31" s="77"/>
      <c r="K31" s="7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2.0" customHeight="1">
      <c r="A32" s="78"/>
      <c r="B32" s="78"/>
      <c r="C32" s="79"/>
      <c r="D32" s="79"/>
      <c r="E32" s="79"/>
      <c r="F32" s="79"/>
      <c r="G32" s="79"/>
      <c r="H32" s="79"/>
      <c r="I32" s="4"/>
      <c r="J32" s="77"/>
      <c r="K32" s="7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2.0" customHeight="1">
      <c r="A33" s="78"/>
      <c r="B33" s="78"/>
      <c r="C33" s="79"/>
      <c r="D33" s="79"/>
      <c r="E33" s="79"/>
      <c r="F33" s="79"/>
      <c r="G33" s="79"/>
      <c r="H33" s="79"/>
      <c r="I33" s="4"/>
      <c r="J33" s="77"/>
      <c r="K33" s="7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2.0" customHeight="1">
      <c r="A34" s="78"/>
      <c r="B34" s="78"/>
      <c r="C34" s="79"/>
      <c r="D34" s="79"/>
      <c r="E34" s="79"/>
      <c r="F34" s="79"/>
      <c r="G34" s="79"/>
      <c r="H34" s="79"/>
      <c r="I34" s="4"/>
      <c r="J34" s="77"/>
      <c r="K34" s="7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2.0" customHeight="1">
      <c r="A35" s="78"/>
      <c r="B35" s="78"/>
      <c r="C35" s="79"/>
      <c r="D35" s="79"/>
      <c r="E35" s="79"/>
      <c r="F35" s="79"/>
      <c r="G35" s="79"/>
      <c r="H35" s="79"/>
      <c r="I35" s="4"/>
      <c r="J35" s="77"/>
      <c r="K35" s="7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2.0" customHeight="1">
      <c r="A36" s="78"/>
      <c r="B36" s="78"/>
      <c r="C36" s="79"/>
      <c r="D36" s="79"/>
      <c r="E36" s="79"/>
      <c r="F36" s="79"/>
      <c r="G36" s="79"/>
      <c r="H36" s="79"/>
      <c r="I36" s="4"/>
      <c r="J36" s="77"/>
      <c r="K36" s="7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2.0" customHeight="1">
      <c r="A37" s="78"/>
      <c r="B37" s="78"/>
      <c r="C37" s="79"/>
      <c r="D37" s="79"/>
      <c r="E37" s="79"/>
      <c r="F37" s="79"/>
      <c r="G37" s="79"/>
      <c r="H37" s="79"/>
      <c r="I37" s="4"/>
      <c r="J37" s="77"/>
      <c r="K37" s="7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2.0" customHeight="1">
      <c r="A38" s="78"/>
      <c r="B38" s="78"/>
      <c r="C38" s="79"/>
      <c r="D38" s="79"/>
      <c r="E38" s="79"/>
      <c r="F38" s="79"/>
      <c r="G38" s="79"/>
      <c r="H38" s="79"/>
      <c r="I38" s="4"/>
      <c r="J38" s="77"/>
      <c r="K38" s="7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2.0" customHeight="1">
      <c r="A39" s="78"/>
      <c r="B39" s="78"/>
      <c r="C39" s="79"/>
      <c r="D39" s="79"/>
      <c r="E39" s="79"/>
      <c r="F39" s="79"/>
      <c r="G39" s="79"/>
      <c r="H39" s="79"/>
      <c r="I39" s="4"/>
      <c r="J39" s="77"/>
      <c r="K39" s="7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2.0" customHeight="1">
      <c r="A40" s="78"/>
      <c r="B40" s="78"/>
      <c r="C40" s="79"/>
      <c r="D40" s="79"/>
      <c r="E40" s="79"/>
      <c r="F40" s="79"/>
      <c r="G40" s="79"/>
      <c r="H40" s="79"/>
      <c r="I40" s="4"/>
      <c r="J40" s="77"/>
      <c r="K40" s="77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0" customHeight="1">
      <c r="A41" s="78"/>
      <c r="B41" s="78"/>
      <c r="C41" s="79"/>
      <c r="D41" s="79"/>
      <c r="E41" s="79"/>
      <c r="F41" s="79"/>
      <c r="G41" s="79"/>
      <c r="H41" s="79"/>
      <c r="I41" s="4"/>
      <c r="J41" s="77"/>
      <c r="K41" s="77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0" customHeight="1">
      <c r="A42" s="78"/>
      <c r="B42" s="78"/>
      <c r="C42" s="79"/>
      <c r="D42" s="79"/>
      <c r="E42" s="79"/>
      <c r="F42" s="79"/>
      <c r="G42" s="79"/>
      <c r="H42" s="79"/>
      <c r="I42" s="4"/>
      <c r="J42" s="77"/>
      <c r="K42" s="77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0" customHeight="1">
      <c r="A43" s="78"/>
      <c r="B43" s="78"/>
      <c r="C43" s="79"/>
      <c r="D43" s="79"/>
      <c r="E43" s="79"/>
      <c r="F43" s="79"/>
      <c r="G43" s="79"/>
      <c r="H43" s="79"/>
      <c r="I43" s="4"/>
      <c r="J43" s="77"/>
      <c r="K43" s="77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0" customHeight="1">
      <c r="A44" s="78"/>
      <c r="B44" s="78"/>
      <c r="C44" s="79"/>
      <c r="D44" s="79"/>
      <c r="E44" s="79"/>
      <c r="F44" s="79"/>
      <c r="G44" s="79"/>
      <c r="H44" s="79"/>
      <c r="I44" s="4"/>
      <c r="J44" s="77"/>
      <c r="K44" s="77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0" customHeight="1">
      <c r="A45" s="78"/>
      <c r="B45" s="78"/>
      <c r="C45" s="79"/>
      <c r="D45" s="79"/>
      <c r="E45" s="79"/>
      <c r="F45" s="79"/>
      <c r="G45" s="79"/>
      <c r="H45" s="79"/>
      <c r="I45" s="4"/>
      <c r="J45" s="77"/>
      <c r="K45" s="77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0" customHeight="1">
      <c r="A46" s="78"/>
      <c r="B46" s="78"/>
      <c r="C46" s="79"/>
      <c r="D46" s="79"/>
      <c r="E46" s="79"/>
      <c r="F46" s="79"/>
      <c r="G46" s="79"/>
      <c r="H46" s="79"/>
      <c r="I46" s="4"/>
      <c r="J46" s="77"/>
      <c r="K46" s="77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0" customHeight="1">
      <c r="A47" s="78"/>
      <c r="B47" s="78"/>
      <c r="C47" s="79"/>
      <c r="D47" s="79"/>
      <c r="E47" s="79"/>
      <c r="F47" s="79"/>
      <c r="G47" s="79"/>
      <c r="H47" s="79"/>
      <c r="I47" s="4"/>
      <c r="J47" s="77"/>
      <c r="K47" s="77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0" customHeight="1">
      <c r="A48" s="78"/>
      <c r="B48" s="78"/>
      <c r="C48" s="79"/>
      <c r="D48" s="79"/>
      <c r="E48" s="79"/>
      <c r="F48" s="79"/>
      <c r="G48" s="79"/>
      <c r="H48" s="79"/>
      <c r="I48" s="4"/>
      <c r="J48" s="77"/>
      <c r="K48" s="77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0" customHeight="1">
      <c r="A49" s="78"/>
      <c r="B49" s="78"/>
      <c r="C49" s="79"/>
      <c r="D49" s="79"/>
      <c r="E49" s="79"/>
      <c r="F49" s="79"/>
      <c r="G49" s="79"/>
      <c r="H49" s="79"/>
      <c r="I49" s="4"/>
      <c r="J49" s="77"/>
      <c r="K49" s="77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0" customHeight="1">
      <c r="A50" s="78"/>
      <c r="B50" s="78"/>
      <c r="C50" s="79"/>
      <c r="D50" s="79"/>
      <c r="E50" s="79"/>
      <c r="F50" s="79"/>
      <c r="G50" s="79"/>
      <c r="H50" s="79"/>
      <c r="I50" s="4"/>
      <c r="J50" s="77"/>
      <c r="K50" s="77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0" customHeight="1">
      <c r="A51" s="78"/>
      <c r="B51" s="78"/>
      <c r="C51" s="79"/>
      <c r="D51" s="79"/>
      <c r="E51" s="79"/>
      <c r="F51" s="79"/>
      <c r="G51" s="79"/>
      <c r="H51" s="79"/>
      <c r="I51" s="4"/>
      <c r="J51" s="77"/>
      <c r="K51" s="77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0" customHeight="1">
      <c r="A52" s="78"/>
      <c r="B52" s="78"/>
      <c r="C52" s="79"/>
      <c r="D52" s="79"/>
      <c r="E52" s="79"/>
      <c r="F52" s="79"/>
      <c r="G52" s="79"/>
      <c r="H52" s="79"/>
      <c r="I52" s="4"/>
      <c r="J52" s="77"/>
      <c r="K52" s="77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0" customHeight="1">
      <c r="A53" s="78"/>
      <c r="B53" s="78"/>
      <c r="C53" s="79"/>
      <c r="D53" s="79"/>
      <c r="E53" s="79"/>
      <c r="F53" s="79"/>
      <c r="G53" s="79"/>
      <c r="H53" s="79"/>
      <c r="I53" s="4"/>
      <c r="J53" s="77"/>
      <c r="K53" s="7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0" customHeight="1">
      <c r="A54" s="78"/>
      <c r="B54" s="78"/>
      <c r="C54" s="79"/>
      <c r="D54" s="79"/>
      <c r="E54" s="79"/>
      <c r="F54" s="79"/>
      <c r="G54" s="79"/>
      <c r="H54" s="79"/>
      <c r="I54" s="4"/>
      <c r="J54" s="77"/>
      <c r="K54" s="77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0" customHeight="1">
      <c r="A55" s="78"/>
      <c r="B55" s="78"/>
      <c r="C55" s="79"/>
      <c r="D55" s="79"/>
      <c r="E55" s="79"/>
      <c r="F55" s="79"/>
      <c r="G55" s="79"/>
      <c r="H55" s="79"/>
      <c r="I55" s="4"/>
      <c r="J55" s="77"/>
      <c r="K55" s="77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0" customHeight="1">
      <c r="A56" s="78"/>
      <c r="B56" s="78"/>
      <c r="C56" s="79"/>
      <c r="D56" s="79"/>
      <c r="E56" s="79"/>
      <c r="F56" s="79"/>
      <c r="G56" s="79"/>
      <c r="H56" s="79"/>
      <c r="I56" s="4"/>
      <c r="J56" s="77"/>
      <c r="K56" s="7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0" customHeight="1">
      <c r="A57" s="78"/>
      <c r="B57" s="78"/>
      <c r="C57" s="79"/>
      <c r="D57" s="79"/>
      <c r="E57" s="79"/>
      <c r="F57" s="79"/>
      <c r="G57" s="79"/>
      <c r="H57" s="79"/>
      <c r="I57" s="4"/>
      <c r="J57" s="77"/>
      <c r="K57" s="7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0" customHeight="1">
      <c r="A58" s="78"/>
      <c r="B58" s="78"/>
      <c r="C58" s="79"/>
      <c r="D58" s="79"/>
      <c r="E58" s="79"/>
      <c r="F58" s="79"/>
      <c r="G58" s="79"/>
      <c r="H58" s="79"/>
      <c r="I58" s="4"/>
      <c r="J58" s="77"/>
      <c r="K58" s="7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0" customHeight="1">
      <c r="A59" s="78"/>
      <c r="B59" s="78"/>
      <c r="C59" s="79"/>
      <c r="D59" s="79"/>
      <c r="E59" s="79"/>
      <c r="F59" s="79"/>
      <c r="G59" s="79"/>
      <c r="H59" s="79"/>
      <c r="I59" s="4"/>
      <c r="J59" s="77"/>
      <c r="K59" s="7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0" customHeight="1">
      <c r="A60" s="78"/>
      <c r="B60" s="78"/>
      <c r="C60" s="79"/>
      <c r="D60" s="79"/>
      <c r="E60" s="79"/>
      <c r="F60" s="79"/>
      <c r="G60" s="79"/>
      <c r="H60" s="79"/>
      <c r="I60" s="4"/>
      <c r="J60" s="77"/>
      <c r="K60" s="7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0" customHeight="1">
      <c r="A61" s="78"/>
      <c r="B61" s="78"/>
      <c r="C61" s="79"/>
      <c r="D61" s="79"/>
      <c r="E61" s="79"/>
      <c r="F61" s="79"/>
      <c r="G61" s="79"/>
      <c r="H61" s="79"/>
      <c r="I61" s="4"/>
      <c r="J61" s="77"/>
      <c r="K61" s="7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0" customHeight="1">
      <c r="A62" s="78"/>
      <c r="B62" s="78"/>
      <c r="C62" s="79"/>
      <c r="D62" s="79"/>
      <c r="E62" s="79"/>
      <c r="F62" s="79"/>
      <c r="G62" s="79"/>
      <c r="H62" s="79"/>
      <c r="I62" s="4"/>
      <c r="J62" s="77"/>
      <c r="K62" s="7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0" customHeight="1">
      <c r="A63" s="78"/>
      <c r="B63" s="78"/>
      <c r="C63" s="79"/>
      <c r="D63" s="79"/>
      <c r="E63" s="79"/>
      <c r="F63" s="79"/>
      <c r="G63" s="79"/>
      <c r="H63" s="79"/>
      <c r="I63" s="4"/>
      <c r="J63" s="77"/>
      <c r="K63" s="7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0" customHeight="1">
      <c r="A64" s="78"/>
      <c r="B64" s="78"/>
      <c r="C64" s="79"/>
      <c r="D64" s="79"/>
      <c r="E64" s="79"/>
      <c r="F64" s="79"/>
      <c r="G64" s="79"/>
      <c r="H64" s="79"/>
      <c r="I64" s="4"/>
      <c r="J64" s="77"/>
      <c r="K64" s="7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0" customHeight="1">
      <c r="A65" s="78"/>
      <c r="B65" s="78"/>
      <c r="C65" s="79"/>
      <c r="D65" s="79"/>
      <c r="E65" s="79"/>
      <c r="F65" s="79"/>
      <c r="G65" s="79"/>
      <c r="H65" s="79"/>
      <c r="I65" s="4"/>
      <c r="J65" s="77"/>
      <c r="K65" s="7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2010&amp;CDISTRITO FEDERAL&amp;RDE</oddHead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3200102.0</v>
      </c>
      <c r="B2" s="18" t="s">
        <v>1039</v>
      </c>
      <c r="C2" s="19">
        <v>32232.0</v>
      </c>
      <c r="D2" s="19">
        <v>15684.0</v>
      </c>
      <c r="E2" s="19">
        <v>15402.0</v>
      </c>
      <c r="F2" s="19">
        <v>15861.0</v>
      </c>
      <c r="G2" s="19">
        <v>15225.0</v>
      </c>
      <c r="H2" s="19">
        <v>31086.0</v>
      </c>
      <c r="I2" s="20"/>
      <c r="J2" s="21">
        <v>-20.0742</v>
      </c>
      <c r="K2" s="21">
        <v>-41.1239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3200169.0</v>
      </c>
      <c r="B3" s="23" t="s">
        <v>1040</v>
      </c>
      <c r="C3" s="24">
        <v>12751.0</v>
      </c>
      <c r="D3" s="24">
        <v>5956.0</v>
      </c>
      <c r="E3" s="24">
        <v>5815.0</v>
      </c>
      <c r="F3" s="24">
        <v>6699.0</v>
      </c>
      <c r="G3" s="24">
        <v>5072.0</v>
      </c>
      <c r="H3" s="24">
        <v>11771.0</v>
      </c>
      <c r="I3" s="25"/>
      <c r="J3" s="26">
        <v>-18.5469</v>
      </c>
      <c r="K3" s="26">
        <v>-40.9786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3200136.0</v>
      </c>
      <c r="B4" s="18" t="s">
        <v>1041</v>
      </c>
      <c r="C4" s="19">
        <v>9599.0</v>
      </c>
      <c r="D4" s="19">
        <v>4900.0</v>
      </c>
      <c r="E4" s="19">
        <v>4617.0</v>
      </c>
      <c r="F4" s="19">
        <v>3051.0</v>
      </c>
      <c r="G4" s="19">
        <v>6466.0</v>
      </c>
      <c r="H4" s="19">
        <v>9517.0</v>
      </c>
      <c r="I4" s="20"/>
      <c r="J4" s="21">
        <v>-18.9831</v>
      </c>
      <c r="K4" s="21">
        <v>-40.7403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3200201.0</v>
      </c>
      <c r="B5" s="23" t="s">
        <v>1042</v>
      </c>
      <c r="C5" s="24">
        <v>31714.0</v>
      </c>
      <c r="D5" s="24">
        <v>15288.0</v>
      </c>
      <c r="E5" s="24">
        <v>15496.0</v>
      </c>
      <c r="F5" s="24">
        <v>21521.0</v>
      </c>
      <c r="G5" s="24">
        <v>9263.0</v>
      </c>
      <c r="H5" s="24">
        <v>30784.0</v>
      </c>
      <c r="I5" s="25"/>
      <c r="J5" s="26">
        <v>-20.7636</v>
      </c>
      <c r="K5" s="26">
        <v>-41.5331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3200300.0</v>
      </c>
      <c r="B6" s="18" t="s">
        <v>1043</v>
      </c>
      <c r="C6" s="19">
        <v>13616.0</v>
      </c>
      <c r="D6" s="19">
        <v>7107.0</v>
      </c>
      <c r="E6" s="19">
        <v>6853.0</v>
      </c>
      <c r="F6" s="19">
        <v>6557.0</v>
      </c>
      <c r="G6" s="19">
        <v>7403.0</v>
      </c>
      <c r="H6" s="19">
        <v>13960.0</v>
      </c>
      <c r="I6" s="20"/>
      <c r="J6" s="21">
        <v>-20.635</v>
      </c>
      <c r="K6" s="21">
        <v>-40.7497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3200359.0</v>
      </c>
      <c r="B7" s="23" t="s">
        <v>1044</v>
      </c>
      <c r="C7" s="24">
        <v>6964.0</v>
      </c>
      <c r="D7" s="24">
        <v>3658.0</v>
      </c>
      <c r="E7" s="24">
        <v>3645.0</v>
      </c>
      <c r="F7" s="24">
        <v>4239.0</v>
      </c>
      <c r="G7" s="24">
        <v>3064.0</v>
      </c>
      <c r="H7" s="24">
        <v>7303.0</v>
      </c>
      <c r="I7" s="25"/>
      <c r="J7" s="26">
        <v>-19.0561</v>
      </c>
      <c r="K7" s="26">
        <v>-41.0167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3200409.0</v>
      </c>
      <c r="B8" s="18" t="s">
        <v>1045</v>
      </c>
      <c r="C8" s="19">
        <v>19176.0</v>
      </c>
      <c r="D8" s="19">
        <v>12057.0</v>
      </c>
      <c r="E8" s="19">
        <v>11837.0</v>
      </c>
      <c r="F8" s="19">
        <v>18153.0</v>
      </c>
      <c r="G8" s="19">
        <v>5741.0</v>
      </c>
      <c r="H8" s="19">
        <v>23894.0</v>
      </c>
      <c r="I8" s="20"/>
      <c r="J8" s="21">
        <v>-20.8058</v>
      </c>
      <c r="K8" s="21">
        <v>-40.6456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3200508.0</v>
      </c>
      <c r="B9" s="23" t="s">
        <v>1046</v>
      </c>
      <c r="C9" s="24">
        <v>7615.0</v>
      </c>
      <c r="D9" s="24">
        <v>3779.0</v>
      </c>
      <c r="E9" s="24">
        <v>3734.0</v>
      </c>
      <c r="F9" s="24">
        <v>5212.0</v>
      </c>
      <c r="G9" s="24">
        <v>2301.0</v>
      </c>
      <c r="H9" s="24">
        <v>7513.0</v>
      </c>
      <c r="I9" s="25"/>
      <c r="J9" s="26">
        <v>-21.1536</v>
      </c>
      <c r="K9" s="26">
        <v>-41.5675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3200607.0</v>
      </c>
      <c r="B10" s="18" t="s">
        <v>1047</v>
      </c>
      <c r="C10" s="19">
        <v>64637.0</v>
      </c>
      <c r="D10" s="19">
        <v>40768.0</v>
      </c>
      <c r="E10" s="19">
        <v>40978.0</v>
      </c>
      <c r="F10" s="19">
        <v>71407.0</v>
      </c>
      <c r="G10" s="19">
        <v>10339.0</v>
      </c>
      <c r="H10" s="19">
        <v>81746.0</v>
      </c>
      <c r="I10" s="20"/>
      <c r="J10" s="21">
        <v>-19.8203</v>
      </c>
      <c r="K10" s="21">
        <v>-40.2733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3200706.0</v>
      </c>
      <c r="B11" s="23" t="s">
        <v>1048</v>
      </c>
      <c r="C11" s="24">
        <v>8327.0</v>
      </c>
      <c r="D11" s="24">
        <v>4990.0</v>
      </c>
      <c r="E11" s="24">
        <v>4850.0</v>
      </c>
      <c r="F11" s="24">
        <v>6114.0</v>
      </c>
      <c r="G11" s="24">
        <v>3726.0</v>
      </c>
      <c r="H11" s="24">
        <v>9840.0</v>
      </c>
      <c r="I11" s="25"/>
      <c r="J11" s="26">
        <v>-20.9142</v>
      </c>
      <c r="K11" s="26">
        <v>-41.1983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3200805.0</v>
      </c>
      <c r="B12" s="18" t="s">
        <v>1049</v>
      </c>
      <c r="C12" s="19">
        <v>27819.0</v>
      </c>
      <c r="D12" s="19">
        <v>14220.0</v>
      </c>
      <c r="E12" s="19">
        <v>14866.0</v>
      </c>
      <c r="F12" s="19">
        <v>22519.0</v>
      </c>
      <c r="G12" s="19">
        <v>6567.0</v>
      </c>
      <c r="H12" s="19">
        <v>29086.0</v>
      </c>
      <c r="I12" s="20"/>
      <c r="J12" s="21">
        <v>-19.5189</v>
      </c>
      <c r="K12" s="21">
        <v>-41.0158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3200904.0</v>
      </c>
      <c r="B13" s="23" t="s">
        <v>1050</v>
      </c>
      <c r="C13" s="24">
        <v>37597.0</v>
      </c>
      <c r="D13" s="24">
        <v>20373.0</v>
      </c>
      <c r="E13" s="24">
        <v>20237.0</v>
      </c>
      <c r="F13" s="24">
        <v>26340.0</v>
      </c>
      <c r="G13" s="24">
        <v>14270.0</v>
      </c>
      <c r="H13" s="24">
        <v>40610.0</v>
      </c>
      <c r="I13" s="25"/>
      <c r="J13" s="26">
        <v>-18.755</v>
      </c>
      <c r="K13" s="26">
        <v>-40.8908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3201001.0</v>
      </c>
      <c r="B14" s="18" t="s">
        <v>1051</v>
      </c>
      <c r="C14" s="19">
        <v>13679.0</v>
      </c>
      <c r="D14" s="19">
        <v>7180.0</v>
      </c>
      <c r="E14" s="19">
        <v>7019.0</v>
      </c>
      <c r="F14" s="19">
        <v>10239.0</v>
      </c>
      <c r="G14" s="19">
        <v>3960.0</v>
      </c>
      <c r="H14" s="19">
        <v>14199.0</v>
      </c>
      <c r="I14" s="20"/>
      <c r="J14" s="21">
        <v>-24.2422</v>
      </c>
      <c r="K14" s="21">
        <v>-52.7886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3201100.0</v>
      </c>
      <c r="B15" s="23" t="s">
        <v>1052</v>
      </c>
      <c r="C15" s="24">
        <v>9226.0</v>
      </c>
      <c r="D15" s="24">
        <v>4582.0</v>
      </c>
      <c r="E15" s="24">
        <v>4897.0</v>
      </c>
      <c r="F15" s="24">
        <v>8702.0</v>
      </c>
      <c r="G15" s="24">
        <v>777.0</v>
      </c>
      <c r="H15" s="24">
        <v>9479.0</v>
      </c>
      <c r="I15" s="25"/>
      <c r="J15" s="26">
        <v>-21.1322</v>
      </c>
      <c r="K15" s="26">
        <v>-41.6767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3201159.0</v>
      </c>
      <c r="B16" s="18" t="s">
        <v>1053</v>
      </c>
      <c r="C16" s="19">
        <v>11687.0</v>
      </c>
      <c r="D16" s="19">
        <v>6217.0</v>
      </c>
      <c r="E16" s="19">
        <v>5704.0</v>
      </c>
      <c r="F16" s="19">
        <v>3417.0</v>
      </c>
      <c r="G16" s="19">
        <v>8504.0</v>
      </c>
      <c r="H16" s="19">
        <v>11921.0</v>
      </c>
      <c r="I16" s="20"/>
      <c r="J16" s="21">
        <v>-20.1461</v>
      </c>
      <c r="K16" s="21">
        <v>-41.2903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3201209.0</v>
      </c>
      <c r="B17" s="23" t="s">
        <v>1054</v>
      </c>
      <c r="C17" s="24">
        <v>174879.0</v>
      </c>
      <c r="D17" s="24">
        <v>92751.0</v>
      </c>
      <c r="E17" s="24">
        <v>97127.0</v>
      </c>
      <c r="F17" s="24">
        <v>173572.0</v>
      </c>
      <c r="G17" s="24">
        <v>16306.0</v>
      </c>
      <c r="H17" s="24">
        <v>189878.0</v>
      </c>
      <c r="I17" s="25"/>
      <c r="J17" s="26">
        <v>-20.8489</v>
      </c>
      <c r="K17" s="26">
        <v>-41.1128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3201308.0</v>
      </c>
      <c r="B18" s="18" t="s">
        <v>1055</v>
      </c>
      <c r="C18" s="19">
        <v>324285.0</v>
      </c>
      <c r="D18" s="19">
        <v>169982.0</v>
      </c>
      <c r="E18" s="19">
        <v>178951.0</v>
      </c>
      <c r="F18" s="19">
        <v>337822.0</v>
      </c>
      <c r="G18" s="19">
        <v>11111.0</v>
      </c>
      <c r="H18" s="19">
        <v>348933.0</v>
      </c>
      <c r="I18" s="20"/>
      <c r="J18" s="21">
        <v>-20.2639</v>
      </c>
      <c r="K18" s="21">
        <v>-40.42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3201407.0</v>
      </c>
      <c r="B19" s="23" t="s">
        <v>1056</v>
      </c>
      <c r="C19" s="24">
        <v>32756.0</v>
      </c>
      <c r="D19" s="24">
        <v>17429.0</v>
      </c>
      <c r="E19" s="24">
        <v>17397.0</v>
      </c>
      <c r="F19" s="24">
        <v>21879.0</v>
      </c>
      <c r="G19" s="24">
        <v>12947.0</v>
      </c>
      <c r="H19" s="24">
        <v>34826.0</v>
      </c>
      <c r="I19" s="25"/>
      <c r="J19" s="26">
        <v>-20.6036</v>
      </c>
      <c r="K19" s="26">
        <v>-41.1847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3201506.0</v>
      </c>
      <c r="B20" s="18" t="s">
        <v>1057</v>
      </c>
      <c r="C20" s="19">
        <v>112711.0</v>
      </c>
      <c r="D20" s="19">
        <v>54303.0</v>
      </c>
      <c r="E20" s="19">
        <v>57491.0</v>
      </c>
      <c r="F20" s="19">
        <v>98395.0</v>
      </c>
      <c r="G20" s="19">
        <v>13399.0</v>
      </c>
      <c r="H20" s="19">
        <v>111794.0</v>
      </c>
      <c r="I20" s="20"/>
      <c r="J20" s="21">
        <v>-19.5394</v>
      </c>
      <c r="K20" s="21">
        <v>-40.6306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3201605.0</v>
      </c>
      <c r="B21" s="23" t="s">
        <v>1058</v>
      </c>
      <c r="C21" s="24">
        <v>26494.0</v>
      </c>
      <c r="D21" s="24">
        <v>14178.0</v>
      </c>
      <c r="E21" s="24">
        <v>14299.0</v>
      </c>
      <c r="F21" s="24">
        <v>22591.0</v>
      </c>
      <c r="G21" s="24">
        <v>5886.0</v>
      </c>
      <c r="H21" s="24">
        <v>28477.0</v>
      </c>
      <c r="I21" s="25"/>
      <c r="J21" s="26">
        <v>-18.5933</v>
      </c>
      <c r="K21" s="26">
        <v>-39.7322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3201704.0</v>
      </c>
      <c r="B22" s="18" t="s">
        <v>1059</v>
      </c>
      <c r="C22" s="19">
        <v>10910.0</v>
      </c>
      <c r="D22" s="19">
        <v>5941.0</v>
      </c>
      <c r="E22" s="19">
        <v>5745.0</v>
      </c>
      <c r="F22" s="19">
        <v>5902.0</v>
      </c>
      <c r="G22" s="19">
        <v>5784.0</v>
      </c>
      <c r="H22" s="19">
        <v>11686.0</v>
      </c>
      <c r="I22" s="20"/>
      <c r="J22" s="21">
        <v>-20.3683</v>
      </c>
      <c r="K22" s="21">
        <v>-41.2439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3201803.0</v>
      </c>
      <c r="B23" s="23" t="s">
        <v>1060</v>
      </c>
      <c r="C23" s="24">
        <v>4817.0</v>
      </c>
      <c r="D23" s="24">
        <v>2351.0</v>
      </c>
      <c r="E23" s="24">
        <v>2164.0</v>
      </c>
      <c r="F23" s="24">
        <v>1742.0</v>
      </c>
      <c r="G23" s="24">
        <v>2773.0</v>
      </c>
      <c r="H23" s="24">
        <v>4515.0</v>
      </c>
      <c r="I23" s="25"/>
      <c r="J23" s="26">
        <v>-20.62</v>
      </c>
      <c r="K23" s="26">
        <v>-41.6858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3201902.0</v>
      </c>
      <c r="B24" s="18" t="s">
        <v>1061</v>
      </c>
      <c r="C24" s="19">
        <v>30559.0</v>
      </c>
      <c r="D24" s="19">
        <v>16068.0</v>
      </c>
      <c r="E24" s="19">
        <v>15756.0</v>
      </c>
      <c r="F24" s="19">
        <v>7741.0</v>
      </c>
      <c r="G24" s="19">
        <v>24083.0</v>
      </c>
      <c r="H24" s="19">
        <v>31824.0</v>
      </c>
      <c r="I24" s="20"/>
      <c r="J24" s="21">
        <v>-20.3633</v>
      </c>
      <c r="K24" s="21">
        <v>-40.6592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3202009.0</v>
      </c>
      <c r="B25" s="23" t="s">
        <v>1062</v>
      </c>
      <c r="C25" s="24">
        <v>6188.0</v>
      </c>
      <c r="D25" s="24">
        <v>3222.0</v>
      </c>
      <c r="E25" s="24">
        <v>3177.0</v>
      </c>
      <c r="F25" s="24">
        <v>3542.0</v>
      </c>
      <c r="G25" s="24">
        <v>2857.0</v>
      </c>
      <c r="H25" s="24">
        <v>6399.0</v>
      </c>
      <c r="I25" s="25"/>
      <c r="J25" s="26">
        <v>-20.6889</v>
      </c>
      <c r="K25" s="26">
        <v>-41.8453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3202108.0</v>
      </c>
      <c r="B26" s="18" t="s">
        <v>1063</v>
      </c>
      <c r="C26" s="19">
        <v>23979.0</v>
      </c>
      <c r="D26" s="19">
        <v>11566.0</v>
      </c>
      <c r="E26" s="19">
        <v>11657.0</v>
      </c>
      <c r="F26" s="19">
        <v>14776.0</v>
      </c>
      <c r="G26" s="19">
        <v>8447.0</v>
      </c>
      <c r="H26" s="19">
        <v>23223.0</v>
      </c>
      <c r="I26" s="20"/>
      <c r="J26" s="21">
        <v>-18.3733</v>
      </c>
      <c r="K26" s="21">
        <v>-40.8306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3202207.0</v>
      </c>
      <c r="B27" s="23" t="s">
        <v>1064</v>
      </c>
      <c r="C27" s="24">
        <v>13009.0</v>
      </c>
      <c r="D27" s="24">
        <v>8493.0</v>
      </c>
      <c r="E27" s="24">
        <v>8535.0</v>
      </c>
      <c r="F27" s="24">
        <v>14382.0</v>
      </c>
      <c r="G27" s="24">
        <v>2646.0</v>
      </c>
      <c r="H27" s="24">
        <v>17028.0</v>
      </c>
      <c r="I27" s="25"/>
      <c r="J27" s="26">
        <v>-19.9325</v>
      </c>
      <c r="K27" s="26">
        <v>-40.4067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3202256.0</v>
      </c>
      <c r="B28" s="137" t="s">
        <v>1065</v>
      </c>
      <c r="C28" s="138">
        <v>0.0</v>
      </c>
      <c r="D28" s="138">
        <v>5673.0</v>
      </c>
      <c r="E28" s="138">
        <v>5201.0</v>
      </c>
      <c r="F28" s="138">
        <v>4234.0</v>
      </c>
      <c r="G28" s="138">
        <v>6640.0</v>
      </c>
      <c r="H28" s="138">
        <v>10874.0</v>
      </c>
      <c r="I28" s="20"/>
      <c r="J28" s="21">
        <v>-19.2528</v>
      </c>
      <c r="K28" s="21">
        <v>-40.46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3202306.0</v>
      </c>
      <c r="B29" s="23" t="s">
        <v>1066</v>
      </c>
      <c r="C29" s="24">
        <v>25492.0</v>
      </c>
      <c r="D29" s="24">
        <v>13686.0</v>
      </c>
      <c r="E29" s="24">
        <v>14167.0</v>
      </c>
      <c r="F29" s="24">
        <v>22403.0</v>
      </c>
      <c r="G29" s="24">
        <v>5450.0</v>
      </c>
      <c r="H29" s="24">
        <v>27853.0</v>
      </c>
      <c r="I29" s="25"/>
      <c r="J29" s="26">
        <v>-20.7756</v>
      </c>
      <c r="K29" s="26">
        <v>-41.6794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3202405.0</v>
      </c>
      <c r="B30" s="18" t="s">
        <v>1067</v>
      </c>
      <c r="C30" s="19">
        <v>88400.0</v>
      </c>
      <c r="D30" s="19">
        <v>51424.0</v>
      </c>
      <c r="E30" s="19">
        <v>53803.0</v>
      </c>
      <c r="F30" s="19">
        <v>100268.0</v>
      </c>
      <c r="G30" s="19">
        <v>4959.0</v>
      </c>
      <c r="H30" s="19">
        <v>105227.0</v>
      </c>
      <c r="I30" s="20"/>
      <c r="J30" s="21">
        <v>-20.6667</v>
      </c>
      <c r="K30" s="21">
        <v>-40.4975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3202454.0</v>
      </c>
      <c r="B31" s="23" t="s">
        <v>1068</v>
      </c>
      <c r="C31" s="24">
        <v>19210.0</v>
      </c>
      <c r="D31" s="24">
        <v>11293.0</v>
      </c>
      <c r="E31" s="24">
        <v>11053.0</v>
      </c>
      <c r="F31" s="24">
        <v>13358.0</v>
      </c>
      <c r="G31" s="24">
        <v>8988.0</v>
      </c>
      <c r="H31" s="24">
        <v>22346.0</v>
      </c>
      <c r="I31" s="25"/>
      <c r="J31" s="26">
        <v>-20.2339</v>
      </c>
      <c r="K31" s="26">
        <v>-41.5106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3202504.0</v>
      </c>
      <c r="B32" s="18" t="s">
        <v>1069</v>
      </c>
      <c r="C32" s="19">
        <v>10143.0</v>
      </c>
      <c r="D32" s="19">
        <v>5518.0</v>
      </c>
      <c r="E32" s="19">
        <v>5640.0</v>
      </c>
      <c r="F32" s="19">
        <v>8451.0</v>
      </c>
      <c r="G32" s="19">
        <v>2707.0</v>
      </c>
      <c r="H32" s="19">
        <v>11158.0</v>
      </c>
      <c r="I32" s="20"/>
      <c r="J32" s="21">
        <v>-19.8319</v>
      </c>
      <c r="K32" s="21">
        <v>-40.3697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3202553.0</v>
      </c>
      <c r="B33" s="23" t="s">
        <v>1070</v>
      </c>
      <c r="C33" s="24">
        <v>9211.0</v>
      </c>
      <c r="D33" s="24">
        <v>4657.0</v>
      </c>
      <c r="E33" s="24">
        <v>4307.0</v>
      </c>
      <c r="F33" s="24">
        <v>3179.0</v>
      </c>
      <c r="G33" s="24">
        <v>5785.0</v>
      </c>
      <c r="H33" s="24">
        <v>8964.0</v>
      </c>
      <c r="I33" s="25"/>
      <c r="J33" s="26">
        <v>-20.5414</v>
      </c>
      <c r="K33" s="26">
        <v>-41.6672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3202603.0</v>
      </c>
      <c r="B34" s="18" t="s">
        <v>1071</v>
      </c>
      <c r="C34" s="19">
        <v>11481.0</v>
      </c>
      <c r="D34" s="19">
        <v>6410.0</v>
      </c>
      <c r="E34" s="19">
        <v>6104.0</v>
      </c>
      <c r="F34" s="19">
        <v>7273.0</v>
      </c>
      <c r="G34" s="19">
        <v>5241.0</v>
      </c>
      <c r="H34" s="19">
        <v>12514.0</v>
      </c>
      <c r="I34" s="20"/>
      <c r="J34" s="21">
        <v>-20.7931</v>
      </c>
      <c r="K34" s="21">
        <v>-40.8111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3202652.0</v>
      </c>
      <c r="B35" s="23" t="s">
        <v>1072</v>
      </c>
      <c r="C35" s="24">
        <v>10354.0</v>
      </c>
      <c r="D35" s="24">
        <v>6032.0</v>
      </c>
      <c r="E35" s="24">
        <v>5697.0</v>
      </c>
      <c r="F35" s="24">
        <v>4440.0</v>
      </c>
      <c r="G35" s="24">
        <v>7289.0</v>
      </c>
      <c r="H35" s="24">
        <v>11729.0</v>
      </c>
      <c r="I35" s="25"/>
      <c r="J35" s="26">
        <v>-20.3453</v>
      </c>
      <c r="K35" s="26">
        <v>-41.6411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3202702.0</v>
      </c>
      <c r="B36" s="18" t="s">
        <v>1073</v>
      </c>
      <c r="C36" s="19">
        <v>14495.0</v>
      </c>
      <c r="D36" s="19">
        <v>7197.0</v>
      </c>
      <c r="E36" s="19">
        <v>6937.0</v>
      </c>
      <c r="F36" s="19">
        <v>8054.0</v>
      </c>
      <c r="G36" s="19">
        <v>6080.0</v>
      </c>
      <c r="H36" s="19">
        <v>14134.0</v>
      </c>
      <c r="I36" s="20"/>
      <c r="J36" s="21">
        <v>-19.8019</v>
      </c>
      <c r="K36" s="21">
        <v>-40.8556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3202801.0</v>
      </c>
      <c r="B37" s="23" t="s">
        <v>1074</v>
      </c>
      <c r="C37" s="24">
        <v>28121.0</v>
      </c>
      <c r="D37" s="24">
        <v>15537.0</v>
      </c>
      <c r="E37" s="24">
        <v>15451.0</v>
      </c>
      <c r="F37" s="24">
        <v>19325.0</v>
      </c>
      <c r="G37" s="24">
        <v>11663.0</v>
      </c>
      <c r="H37" s="24">
        <v>30988.0</v>
      </c>
      <c r="I37" s="25"/>
      <c r="J37" s="26">
        <v>-21.0111</v>
      </c>
      <c r="K37" s="26">
        <v>-40.8339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3202900.0</v>
      </c>
      <c r="B38" s="18" t="s">
        <v>1075</v>
      </c>
      <c r="C38" s="19">
        <v>11425.0</v>
      </c>
      <c r="D38" s="19">
        <v>5455.0</v>
      </c>
      <c r="E38" s="19">
        <v>5426.0</v>
      </c>
      <c r="F38" s="19">
        <v>4095.0</v>
      </c>
      <c r="G38" s="19">
        <v>6786.0</v>
      </c>
      <c r="H38" s="19">
        <v>10881.0</v>
      </c>
      <c r="I38" s="20"/>
      <c r="J38" s="21">
        <v>-19.8739</v>
      </c>
      <c r="K38" s="21">
        <v>-40.8753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3203007.0</v>
      </c>
      <c r="B39" s="23" t="s">
        <v>1076</v>
      </c>
      <c r="C39" s="24">
        <v>26112.0</v>
      </c>
      <c r="D39" s="24">
        <v>13649.0</v>
      </c>
      <c r="E39" s="24">
        <v>13691.0</v>
      </c>
      <c r="F39" s="24">
        <v>15640.0</v>
      </c>
      <c r="G39" s="24">
        <v>11700.0</v>
      </c>
      <c r="H39" s="24">
        <v>27340.0</v>
      </c>
      <c r="I39" s="25"/>
      <c r="J39" s="26">
        <v>-20.3458</v>
      </c>
      <c r="K39" s="26">
        <v>-41.5358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3203056.0</v>
      </c>
      <c r="B40" s="18" t="s">
        <v>1077</v>
      </c>
      <c r="C40" s="19">
        <v>19539.0</v>
      </c>
      <c r="D40" s="19">
        <v>12486.0</v>
      </c>
      <c r="E40" s="19">
        <v>12232.0</v>
      </c>
      <c r="F40" s="19">
        <v>15056.0</v>
      </c>
      <c r="G40" s="19">
        <v>9662.0</v>
      </c>
      <c r="H40" s="19">
        <v>24718.0</v>
      </c>
      <c r="I40" s="20"/>
      <c r="J40" s="21">
        <v>-18.9056</v>
      </c>
      <c r="K40" s="21">
        <v>-40.0761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3203106.0</v>
      </c>
      <c r="B41" s="23" t="s">
        <v>1078</v>
      </c>
      <c r="C41" s="24">
        <v>10189.0</v>
      </c>
      <c r="D41" s="24">
        <v>5298.0</v>
      </c>
      <c r="E41" s="24">
        <v>5590.0</v>
      </c>
      <c r="F41" s="24">
        <v>8540.0</v>
      </c>
      <c r="G41" s="24">
        <v>2348.0</v>
      </c>
      <c r="H41" s="24">
        <v>10888.0</v>
      </c>
      <c r="I41" s="25"/>
      <c r="J41" s="26">
        <v>-20.7894</v>
      </c>
      <c r="K41" s="26">
        <v>-41.395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3203130.0</v>
      </c>
      <c r="B42" s="18" t="s">
        <v>1079</v>
      </c>
      <c r="C42" s="19">
        <v>15301.0</v>
      </c>
      <c r="D42" s="19">
        <v>7805.0</v>
      </c>
      <c r="E42" s="19">
        <v>8003.0</v>
      </c>
      <c r="F42" s="19">
        <v>12755.0</v>
      </c>
      <c r="G42" s="19">
        <v>3053.0</v>
      </c>
      <c r="H42" s="19">
        <v>15808.0</v>
      </c>
      <c r="I42" s="20"/>
      <c r="J42" s="21">
        <v>-19.7575</v>
      </c>
      <c r="K42" s="21">
        <v>-40.3856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3203163.0</v>
      </c>
      <c r="B43" s="23" t="s">
        <v>1080</v>
      </c>
      <c r="C43" s="24">
        <v>10934.0</v>
      </c>
      <c r="D43" s="24">
        <v>5523.0</v>
      </c>
      <c r="E43" s="24">
        <v>5302.0</v>
      </c>
      <c r="F43" s="24">
        <v>3527.0</v>
      </c>
      <c r="G43" s="24">
        <v>7298.0</v>
      </c>
      <c r="H43" s="24">
        <v>10825.0</v>
      </c>
      <c r="I43" s="25"/>
      <c r="J43" s="26">
        <v>-19.8989</v>
      </c>
      <c r="K43" s="26">
        <v>-41.0567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3203205.0</v>
      </c>
      <c r="B44" s="18" t="s">
        <v>1081</v>
      </c>
      <c r="C44" s="19">
        <v>112617.0</v>
      </c>
      <c r="D44" s="19">
        <v>70366.0</v>
      </c>
      <c r="E44" s="19">
        <v>70888.0</v>
      </c>
      <c r="F44" s="19">
        <v>121503.0</v>
      </c>
      <c r="G44" s="19">
        <v>19751.0</v>
      </c>
      <c r="H44" s="19">
        <v>141254.0</v>
      </c>
      <c r="I44" s="20"/>
      <c r="J44" s="21">
        <v>-19.3911</v>
      </c>
      <c r="K44" s="21">
        <v>-40.0722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3203304.0</v>
      </c>
      <c r="B45" s="23" t="s">
        <v>1082</v>
      </c>
      <c r="C45" s="24">
        <v>12201.0</v>
      </c>
      <c r="D45" s="24">
        <v>6816.0</v>
      </c>
      <c r="E45" s="24">
        <v>6784.0</v>
      </c>
      <c r="F45" s="24">
        <v>8653.0</v>
      </c>
      <c r="G45" s="24">
        <v>4947.0</v>
      </c>
      <c r="H45" s="24">
        <v>13600.0</v>
      </c>
      <c r="I45" s="25"/>
      <c r="J45" s="26">
        <v>-18.8625</v>
      </c>
      <c r="K45" s="26">
        <v>-41.1228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3203320.0</v>
      </c>
      <c r="B46" s="18" t="s">
        <v>1083</v>
      </c>
      <c r="C46" s="19">
        <v>30603.0</v>
      </c>
      <c r="D46" s="19">
        <v>16880.0</v>
      </c>
      <c r="E46" s="19">
        <v>17267.0</v>
      </c>
      <c r="F46" s="19">
        <v>27619.0</v>
      </c>
      <c r="G46" s="19">
        <v>6528.0</v>
      </c>
      <c r="H46" s="19">
        <v>34147.0</v>
      </c>
      <c r="I46" s="20"/>
      <c r="J46" s="21">
        <v>-21.0433</v>
      </c>
      <c r="K46" s="21">
        <v>-40.8244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3203346.0</v>
      </c>
      <c r="B47" s="23" t="s">
        <v>1084</v>
      </c>
      <c r="C47" s="24">
        <v>12188.0</v>
      </c>
      <c r="D47" s="24">
        <v>7251.0</v>
      </c>
      <c r="E47" s="24">
        <v>6998.0</v>
      </c>
      <c r="F47" s="24">
        <v>7408.0</v>
      </c>
      <c r="G47" s="24">
        <v>6841.0</v>
      </c>
      <c r="H47" s="24">
        <v>14249.0</v>
      </c>
      <c r="I47" s="25"/>
      <c r="J47" s="26">
        <v>-20.4128</v>
      </c>
      <c r="K47" s="26">
        <v>-40.6831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3203353.0</v>
      </c>
      <c r="B48" s="18" t="s">
        <v>1085</v>
      </c>
      <c r="C48" s="19">
        <v>9924.0</v>
      </c>
      <c r="D48" s="19">
        <v>5572.0</v>
      </c>
      <c r="E48" s="19">
        <v>5535.0</v>
      </c>
      <c r="F48" s="19">
        <v>5648.0</v>
      </c>
      <c r="G48" s="19">
        <v>5459.0</v>
      </c>
      <c r="H48" s="19">
        <v>11107.0</v>
      </c>
      <c r="I48" s="20"/>
      <c r="J48" s="21">
        <v>-19.4128</v>
      </c>
      <c r="K48" s="21">
        <v>-40.5417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3203403.0</v>
      </c>
      <c r="B49" s="23" t="s">
        <v>1086</v>
      </c>
      <c r="C49" s="24">
        <v>26199.0</v>
      </c>
      <c r="D49" s="24">
        <v>13039.0</v>
      </c>
      <c r="E49" s="24">
        <v>12859.0</v>
      </c>
      <c r="F49" s="24">
        <v>16226.0</v>
      </c>
      <c r="G49" s="24">
        <v>9672.0</v>
      </c>
      <c r="H49" s="24">
        <v>25898.0</v>
      </c>
      <c r="I49" s="25"/>
      <c r="J49" s="26">
        <v>-21.0642</v>
      </c>
      <c r="K49" s="26">
        <v>-41.3664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3203502.0</v>
      </c>
      <c r="B50" s="18" t="s">
        <v>1087</v>
      </c>
      <c r="C50" s="19">
        <v>17263.0</v>
      </c>
      <c r="D50" s="19">
        <v>8977.0</v>
      </c>
      <c r="E50" s="19">
        <v>8877.0</v>
      </c>
      <c r="F50" s="19">
        <v>13525.0</v>
      </c>
      <c r="G50" s="19">
        <v>4329.0</v>
      </c>
      <c r="H50" s="19">
        <v>17854.0</v>
      </c>
      <c r="I50" s="20"/>
      <c r="J50" s="21">
        <v>-18.1269</v>
      </c>
      <c r="K50" s="21">
        <v>-40.3633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3203601.0</v>
      </c>
      <c r="B51" s="23" t="s">
        <v>1088</v>
      </c>
      <c r="C51" s="24">
        <v>5900.0</v>
      </c>
      <c r="D51" s="24">
        <v>2877.0</v>
      </c>
      <c r="E51" s="24">
        <v>2795.0</v>
      </c>
      <c r="F51" s="24">
        <v>3599.0</v>
      </c>
      <c r="G51" s="24">
        <v>2073.0</v>
      </c>
      <c r="H51" s="24">
        <v>5672.0</v>
      </c>
      <c r="I51" s="25"/>
      <c r="J51" s="26">
        <v>-18.0933</v>
      </c>
      <c r="K51" s="26">
        <v>-40.5158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3203700.0</v>
      </c>
      <c r="B52" s="18" t="s">
        <v>1089</v>
      </c>
      <c r="C52" s="19">
        <v>19689.0</v>
      </c>
      <c r="D52" s="19">
        <v>9305.0</v>
      </c>
      <c r="E52" s="19">
        <v>9082.0</v>
      </c>
      <c r="F52" s="19">
        <v>8669.0</v>
      </c>
      <c r="G52" s="19">
        <v>9718.0</v>
      </c>
      <c r="H52" s="19">
        <v>18387.0</v>
      </c>
      <c r="I52" s="20"/>
      <c r="J52" s="21">
        <v>-20.4642</v>
      </c>
      <c r="K52" s="21">
        <v>-41.4131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3203809.0</v>
      </c>
      <c r="B53" s="23" t="s">
        <v>1090</v>
      </c>
      <c r="C53" s="24">
        <v>13670.0</v>
      </c>
      <c r="D53" s="24">
        <v>7255.0</v>
      </c>
      <c r="E53" s="24">
        <v>7141.0</v>
      </c>
      <c r="F53" s="24">
        <v>9309.0</v>
      </c>
      <c r="G53" s="24">
        <v>5087.0</v>
      </c>
      <c r="H53" s="24">
        <v>14396.0</v>
      </c>
      <c r="I53" s="25"/>
      <c r="J53" s="26">
        <v>-20.9517</v>
      </c>
      <c r="K53" s="26">
        <v>-41.3458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3203908.0</v>
      </c>
      <c r="B54" s="18" t="s">
        <v>1091</v>
      </c>
      <c r="C54" s="19">
        <v>43015.0</v>
      </c>
      <c r="D54" s="19">
        <v>23111.0</v>
      </c>
      <c r="E54" s="19">
        <v>22909.0</v>
      </c>
      <c r="F54" s="19">
        <v>30824.0</v>
      </c>
      <c r="G54" s="19">
        <v>15196.0</v>
      </c>
      <c r="H54" s="19">
        <v>46020.0</v>
      </c>
      <c r="I54" s="20"/>
      <c r="J54" s="21">
        <v>-18.7106</v>
      </c>
      <c r="K54" s="21">
        <v>-40.4006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3204005.0</v>
      </c>
      <c r="B55" s="67" t="s">
        <v>1092</v>
      </c>
      <c r="C55" s="68">
        <v>20402.0</v>
      </c>
      <c r="D55" s="68">
        <v>10995.0</v>
      </c>
      <c r="E55" s="68">
        <v>10525.0</v>
      </c>
      <c r="F55" s="68">
        <v>10082.0</v>
      </c>
      <c r="G55" s="68">
        <v>11438.0</v>
      </c>
      <c r="H55" s="68">
        <v>21520.0</v>
      </c>
      <c r="I55" s="25"/>
      <c r="J55" s="26">
        <v>-19.225</v>
      </c>
      <c r="K55" s="26">
        <v>-40.8514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3204054.0</v>
      </c>
      <c r="B56" s="18" t="s">
        <v>1093</v>
      </c>
      <c r="C56" s="19">
        <v>21961.0</v>
      </c>
      <c r="D56" s="19">
        <v>11900.0</v>
      </c>
      <c r="E56" s="19">
        <v>11889.0</v>
      </c>
      <c r="F56" s="19">
        <v>22052.0</v>
      </c>
      <c r="G56" s="19">
        <v>1737.0</v>
      </c>
      <c r="H56" s="19">
        <v>23789.0</v>
      </c>
      <c r="I56" s="20"/>
      <c r="J56" s="21">
        <v>-18.0303</v>
      </c>
      <c r="K56" s="21">
        <v>-40.1506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3204104.0</v>
      </c>
      <c r="B57" s="23" t="s">
        <v>1094</v>
      </c>
      <c r="C57" s="24">
        <v>21320.0</v>
      </c>
      <c r="D57" s="24">
        <v>12002.0</v>
      </c>
      <c r="E57" s="24">
        <v>11889.0</v>
      </c>
      <c r="F57" s="24">
        <v>18714.0</v>
      </c>
      <c r="G57" s="24">
        <v>5177.0</v>
      </c>
      <c r="H57" s="24">
        <v>23891.0</v>
      </c>
      <c r="I57" s="25"/>
      <c r="J57" s="26">
        <v>-18.3703</v>
      </c>
      <c r="K57" s="26">
        <v>-40.2133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3204203.0</v>
      </c>
      <c r="B58" s="18" t="s">
        <v>1095</v>
      </c>
      <c r="C58" s="19">
        <v>14987.0</v>
      </c>
      <c r="D58" s="19">
        <v>8950.0</v>
      </c>
      <c r="E58" s="19">
        <v>9173.0</v>
      </c>
      <c r="F58" s="19">
        <v>17450.0</v>
      </c>
      <c r="G58" s="19">
        <v>673.0</v>
      </c>
      <c r="H58" s="19">
        <v>18123.0</v>
      </c>
      <c r="I58" s="20"/>
      <c r="J58" s="21">
        <v>-20.8378</v>
      </c>
      <c r="K58" s="21">
        <v>-40.7219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3204252.0</v>
      </c>
      <c r="B59" s="23" t="s">
        <v>1096</v>
      </c>
      <c r="C59" s="24">
        <v>6263.0</v>
      </c>
      <c r="D59" s="24">
        <v>3493.0</v>
      </c>
      <c r="E59" s="24">
        <v>3486.0</v>
      </c>
      <c r="F59" s="24">
        <v>5588.0</v>
      </c>
      <c r="G59" s="24">
        <v>1391.0</v>
      </c>
      <c r="H59" s="24">
        <v>6979.0</v>
      </c>
      <c r="I59" s="25"/>
      <c r="J59" s="26">
        <v>-18.1236</v>
      </c>
      <c r="K59" s="26">
        <v>-40.5411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3204302.0</v>
      </c>
      <c r="B60" s="18" t="s">
        <v>1097</v>
      </c>
      <c r="C60" s="19">
        <v>9555.0</v>
      </c>
      <c r="D60" s="19">
        <v>5253.0</v>
      </c>
      <c r="E60" s="19">
        <v>5062.0</v>
      </c>
      <c r="F60" s="19">
        <v>3440.0</v>
      </c>
      <c r="G60" s="19">
        <v>6875.0</v>
      </c>
      <c r="H60" s="19">
        <v>10315.0</v>
      </c>
      <c r="I60" s="20"/>
      <c r="J60" s="21">
        <v>-21.0989</v>
      </c>
      <c r="K60" s="21">
        <v>-41.0467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3204351.0</v>
      </c>
      <c r="B61" s="23" t="s">
        <v>1098</v>
      </c>
      <c r="C61" s="24">
        <v>16324.0</v>
      </c>
      <c r="D61" s="24">
        <v>9076.0</v>
      </c>
      <c r="E61" s="24">
        <v>8462.0</v>
      </c>
      <c r="F61" s="24">
        <v>6796.0</v>
      </c>
      <c r="G61" s="24">
        <v>10742.0</v>
      </c>
      <c r="H61" s="24">
        <v>17538.0</v>
      </c>
      <c r="I61" s="25"/>
      <c r="J61" s="26">
        <v>-19.265</v>
      </c>
      <c r="K61" s="26">
        <v>-40.3333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3204401.0</v>
      </c>
      <c r="B62" s="18" t="s">
        <v>1099</v>
      </c>
      <c r="C62" s="19">
        <v>11271.0</v>
      </c>
      <c r="D62" s="19">
        <v>5748.0</v>
      </c>
      <c r="E62" s="19">
        <v>5585.0</v>
      </c>
      <c r="F62" s="19">
        <v>5950.0</v>
      </c>
      <c r="G62" s="19">
        <v>5383.0</v>
      </c>
      <c r="H62" s="19">
        <v>11333.0</v>
      </c>
      <c r="I62" s="20"/>
      <c r="J62" s="21">
        <v>-20.8625</v>
      </c>
      <c r="K62" s="21">
        <v>-40.9364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3204500.0</v>
      </c>
      <c r="B63" s="23" t="s">
        <v>1100</v>
      </c>
      <c r="C63" s="24">
        <v>12463.0</v>
      </c>
      <c r="D63" s="24">
        <v>6437.0</v>
      </c>
      <c r="E63" s="24">
        <v>5818.0</v>
      </c>
      <c r="F63" s="24">
        <v>2634.0</v>
      </c>
      <c r="G63" s="24">
        <v>9621.0</v>
      </c>
      <c r="H63" s="24">
        <v>12255.0</v>
      </c>
      <c r="I63" s="25"/>
      <c r="J63" s="26">
        <v>-20.1006</v>
      </c>
      <c r="K63" s="26">
        <v>-40.5297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3204559.0</v>
      </c>
      <c r="B64" s="18" t="s">
        <v>1101</v>
      </c>
      <c r="C64" s="19">
        <v>28774.0</v>
      </c>
      <c r="D64" s="19">
        <v>17534.0</v>
      </c>
      <c r="E64" s="19">
        <v>16644.0</v>
      </c>
      <c r="F64" s="19">
        <v>11791.0</v>
      </c>
      <c r="G64" s="19">
        <v>22387.0</v>
      </c>
      <c r="H64" s="19">
        <v>34178.0</v>
      </c>
      <c r="I64" s="20"/>
      <c r="J64" s="21">
        <v>-20.0406</v>
      </c>
      <c r="K64" s="21">
        <v>-40.7461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3204609.0</v>
      </c>
      <c r="B65" s="23" t="s">
        <v>1102</v>
      </c>
      <c r="C65" s="24">
        <v>20622.0</v>
      </c>
      <c r="D65" s="24">
        <v>10908.0</v>
      </c>
      <c r="E65" s="24">
        <v>10907.0</v>
      </c>
      <c r="F65" s="24">
        <v>11763.0</v>
      </c>
      <c r="G65" s="24">
        <v>10052.0</v>
      </c>
      <c r="H65" s="24">
        <v>21815.0</v>
      </c>
      <c r="I65" s="25"/>
      <c r="J65" s="26">
        <v>-19.9356</v>
      </c>
      <c r="K65" s="26">
        <v>-40.6003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3204658.0</v>
      </c>
      <c r="B66" s="18" t="s">
        <v>1103</v>
      </c>
      <c r="C66" s="19">
        <v>7547.0</v>
      </c>
      <c r="D66" s="19">
        <v>4172.0</v>
      </c>
      <c r="E66" s="19">
        <v>3844.0</v>
      </c>
      <c r="F66" s="19">
        <v>3439.0</v>
      </c>
      <c r="G66" s="19">
        <v>4577.0</v>
      </c>
      <c r="H66" s="19">
        <v>8016.0</v>
      </c>
      <c r="I66" s="20"/>
      <c r="J66" s="21">
        <v>-19.1436</v>
      </c>
      <c r="K66" s="21">
        <v>-40.6236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3204708.0</v>
      </c>
      <c r="B67" s="23" t="s">
        <v>1104</v>
      </c>
      <c r="C67" s="24">
        <v>26588.0</v>
      </c>
      <c r="D67" s="24">
        <v>15902.0</v>
      </c>
      <c r="E67" s="24">
        <v>15957.0</v>
      </c>
      <c r="F67" s="24">
        <v>24327.0</v>
      </c>
      <c r="G67" s="24">
        <v>7532.0</v>
      </c>
      <c r="H67" s="24">
        <v>31859.0</v>
      </c>
      <c r="I67" s="25"/>
      <c r="J67" s="26">
        <v>-19.0175</v>
      </c>
      <c r="K67" s="26">
        <v>-40.5356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3204807.0</v>
      </c>
      <c r="B68" s="18" t="s">
        <v>1105</v>
      </c>
      <c r="C68" s="19">
        <v>10481.0</v>
      </c>
      <c r="D68" s="19">
        <v>5200.0</v>
      </c>
      <c r="E68" s="19">
        <v>5217.0</v>
      </c>
      <c r="F68" s="19">
        <v>8358.0</v>
      </c>
      <c r="G68" s="19">
        <v>2059.0</v>
      </c>
      <c r="H68" s="19">
        <v>10417.0</v>
      </c>
      <c r="I68" s="20"/>
      <c r="J68" s="21">
        <v>-21.0253</v>
      </c>
      <c r="K68" s="21">
        <v>-41.6544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3204906.0</v>
      </c>
      <c r="B69" s="23" t="s">
        <v>1106</v>
      </c>
      <c r="C69" s="24">
        <v>90460.0</v>
      </c>
      <c r="D69" s="24">
        <v>53964.0</v>
      </c>
      <c r="E69" s="24">
        <v>55103.0</v>
      </c>
      <c r="F69" s="24">
        <v>84586.0</v>
      </c>
      <c r="G69" s="24">
        <v>24481.0</v>
      </c>
      <c r="H69" s="24">
        <v>109067.0</v>
      </c>
      <c r="I69" s="25"/>
      <c r="J69" s="26">
        <v>-18.7161</v>
      </c>
      <c r="K69" s="26">
        <v>-39.8589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3204955.0</v>
      </c>
      <c r="B70" s="18" t="s">
        <v>1107</v>
      </c>
      <c r="C70" s="19">
        <v>10395.0</v>
      </c>
      <c r="D70" s="19">
        <v>5695.0</v>
      </c>
      <c r="E70" s="19">
        <v>5592.0</v>
      </c>
      <c r="F70" s="19">
        <v>5597.0</v>
      </c>
      <c r="G70" s="19">
        <v>5690.0</v>
      </c>
      <c r="H70" s="19">
        <v>11287.0</v>
      </c>
      <c r="I70" s="20"/>
      <c r="J70" s="21">
        <v>-19.7389</v>
      </c>
      <c r="K70" s="21">
        <v>-40.6569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3205002.0</v>
      </c>
      <c r="B71" s="23" t="s">
        <v>1108</v>
      </c>
      <c r="C71" s="24">
        <v>321181.0</v>
      </c>
      <c r="D71" s="24">
        <v>201407.0</v>
      </c>
      <c r="E71" s="24">
        <v>207917.0</v>
      </c>
      <c r="F71" s="24">
        <v>406517.0</v>
      </c>
      <c r="G71" s="24">
        <v>2807.0</v>
      </c>
      <c r="H71" s="24">
        <v>409324.0</v>
      </c>
      <c r="I71" s="25"/>
      <c r="J71" s="26">
        <v>-20.1286</v>
      </c>
      <c r="K71" s="26">
        <v>-40.3078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3205010.0</v>
      </c>
      <c r="B72" s="18" t="s">
        <v>1109</v>
      </c>
      <c r="C72" s="19">
        <v>18269.0</v>
      </c>
      <c r="D72" s="19">
        <v>12142.0</v>
      </c>
      <c r="E72" s="19">
        <v>11718.0</v>
      </c>
      <c r="F72" s="19">
        <v>16882.0</v>
      </c>
      <c r="G72" s="19">
        <v>6978.0</v>
      </c>
      <c r="H72" s="19">
        <v>23860.0</v>
      </c>
      <c r="I72" s="20"/>
      <c r="J72" s="21">
        <v>-19.1969</v>
      </c>
      <c r="K72" s="21">
        <v>-40.0978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3205036.0</v>
      </c>
      <c r="B73" s="23" t="s">
        <v>1110</v>
      </c>
      <c r="C73" s="24">
        <v>17376.0</v>
      </c>
      <c r="D73" s="24">
        <v>9832.0</v>
      </c>
      <c r="E73" s="24">
        <v>9309.0</v>
      </c>
      <c r="F73" s="24">
        <v>6724.0</v>
      </c>
      <c r="G73" s="24">
        <v>12417.0</v>
      </c>
      <c r="H73" s="24">
        <v>19141.0</v>
      </c>
      <c r="I73" s="25"/>
      <c r="J73" s="26">
        <v>-20.6714</v>
      </c>
      <c r="K73" s="26">
        <v>-41.0069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3205069.0</v>
      </c>
      <c r="B74" s="18" t="s">
        <v>1111</v>
      </c>
      <c r="C74" s="19">
        <v>16165.0</v>
      </c>
      <c r="D74" s="19">
        <v>10345.0</v>
      </c>
      <c r="E74" s="19">
        <v>10123.0</v>
      </c>
      <c r="F74" s="19">
        <v>14812.0</v>
      </c>
      <c r="G74" s="19">
        <v>5656.0</v>
      </c>
      <c r="H74" s="19">
        <v>20468.0</v>
      </c>
      <c r="I74" s="20"/>
      <c r="J74" s="21">
        <v>-20.3397</v>
      </c>
      <c r="K74" s="21">
        <v>-41.1347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3205101.0</v>
      </c>
      <c r="B75" s="23" t="s">
        <v>1112</v>
      </c>
      <c r="C75" s="24">
        <v>53452.0</v>
      </c>
      <c r="D75" s="24">
        <v>33167.0</v>
      </c>
      <c r="E75" s="24">
        <v>31832.0</v>
      </c>
      <c r="F75" s="24">
        <v>59640.0</v>
      </c>
      <c r="G75" s="24">
        <v>5359.0</v>
      </c>
      <c r="H75" s="24">
        <v>64999.0</v>
      </c>
      <c r="I75" s="25"/>
      <c r="J75" s="26">
        <v>-3.2203</v>
      </c>
      <c r="K75" s="26">
        <v>-45.0036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3205150.0</v>
      </c>
      <c r="B76" s="18" t="s">
        <v>1113</v>
      </c>
      <c r="C76" s="19">
        <v>8330.0</v>
      </c>
      <c r="D76" s="19">
        <v>4493.0</v>
      </c>
      <c r="E76" s="19">
        <v>4179.0</v>
      </c>
      <c r="F76" s="19">
        <v>2998.0</v>
      </c>
      <c r="G76" s="19">
        <v>5674.0</v>
      </c>
      <c r="H76" s="19">
        <v>8672.0</v>
      </c>
      <c r="I76" s="20"/>
      <c r="J76" s="21">
        <v>-18.615</v>
      </c>
      <c r="K76" s="21">
        <v>-40.6114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3205176.0</v>
      </c>
      <c r="B77" s="23" t="s">
        <v>1114</v>
      </c>
      <c r="C77" s="24">
        <v>13875.0</v>
      </c>
      <c r="D77" s="24">
        <v>7207.0</v>
      </c>
      <c r="E77" s="24">
        <v>6623.0</v>
      </c>
      <c r="F77" s="24">
        <v>5042.0</v>
      </c>
      <c r="G77" s="24">
        <v>8788.0</v>
      </c>
      <c r="H77" s="24">
        <v>13830.0</v>
      </c>
      <c r="I77" s="25"/>
      <c r="J77" s="26">
        <v>-18.9978</v>
      </c>
      <c r="K77" s="26">
        <v>-40.3892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3205200.0</v>
      </c>
      <c r="B78" s="18" t="s">
        <v>1115</v>
      </c>
      <c r="C78" s="19">
        <v>345965.0</v>
      </c>
      <c r="D78" s="19">
        <v>199083.0</v>
      </c>
      <c r="E78" s="19">
        <v>215337.0</v>
      </c>
      <c r="F78" s="19">
        <v>412402.0</v>
      </c>
      <c r="G78" s="19">
        <v>2018.0</v>
      </c>
      <c r="H78" s="19">
        <v>414420.0</v>
      </c>
      <c r="I78" s="20"/>
      <c r="J78" s="21">
        <v>-20.3297</v>
      </c>
      <c r="K78" s="21">
        <v>-40.2925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65">
        <v>3205309.0</v>
      </c>
      <c r="B79" s="67" t="s">
        <v>1116</v>
      </c>
      <c r="C79" s="68">
        <v>292304.0</v>
      </c>
      <c r="D79" s="68">
        <v>152630.0</v>
      </c>
      <c r="E79" s="68">
        <v>172823.0</v>
      </c>
      <c r="F79" s="68">
        <v>325453.0</v>
      </c>
      <c r="G79" s="68">
        <v>0.0</v>
      </c>
      <c r="H79" s="68">
        <v>325453.0</v>
      </c>
      <c r="I79" s="25"/>
      <c r="J79" s="26">
        <v>-20.3194</v>
      </c>
      <c r="K79" s="26">
        <v>-40.3378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70" t="s">
        <v>81</v>
      </c>
      <c r="B80" s="71" t="s">
        <v>1117</v>
      </c>
      <c r="C80" s="72">
        <f t="shared" ref="C80:H80" si="1">SUM(C2:C79)</f>
        <v>3097232</v>
      </c>
      <c r="D80" s="72">
        <f t="shared" si="1"/>
        <v>1729670</v>
      </c>
      <c r="E80" s="72">
        <f t="shared" si="1"/>
        <v>1783002</v>
      </c>
      <c r="F80" s="72">
        <f t="shared" si="1"/>
        <v>2928993</v>
      </c>
      <c r="G80" s="72">
        <f t="shared" si="1"/>
        <v>583679</v>
      </c>
      <c r="H80" s="72">
        <f t="shared" si="1"/>
        <v>3512672</v>
      </c>
      <c r="I80" s="73">
        <f>COUNTA($A$2:A79)</f>
        <v>78</v>
      </c>
      <c r="J80" s="74"/>
      <c r="K80" s="74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9.5" customHeight="1">
      <c r="A81" s="139" t="s">
        <v>1118</v>
      </c>
      <c r="B81" s="132"/>
      <c r="C81" s="146"/>
      <c r="D81" s="146"/>
      <c r="E81" s="146"/>
      <c r="F81" s="146"/>
      <c r="G81" s="146"/>
      <c r="H81" s="146"/>
      <c r="I81" s="132"/>
      <c r="J81" s="26"/>
      <c r="K81" s="26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2010&amp;CESPÍRITO SANTO&amp;RDE</oddHead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5200050.0</v>
      </c>
      <c r="B2" s="18" t="s">
        <v>1119</v>
      </c>
      <c r="C2" s="19">
        <v>4971.0</v>
      </c>
      <c r="D2" s="19">
        <v>3376.0</v>
      </c>
      <c r="E2" s="19">
        <v>3492.0</v>
      </c>
      <c r="F2" s="19">
        <v>5072.0</v>
      </c>
      <c r="G2" s="19">
        <v>1796.0</v>
      </c>
      <c r="H2" s="19">
        <v>6868.0</v>
      </c>
      <c r="I2" s="20"/>
      <c r="J2" s="21">
        <v>-16.7572</v>
      </c>
      <c r="K2" s="21">
        <v>-49.4375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5200100.0</v>
      </c>
      <c r="B3" s="23" t="s">
        <v>1120</v>
      </c>
      <c r="C3" s="24">
        <v>11452.0</v>
      </c>
      <c r="D3" s="24">
        <v>8088.0</v>
      </c>
      <c r="E3" s="24">
        <v>7664.0</v>
      </c>
      <c r="F3" s="24">
        <v>10773.0</v>
      </c>
      <c r="G3" s="24">
        <v>4979.0</v>
      </c>
      <c r="H3" s="24">
        <v>15752.0</v>
      </c>
      <c r="I3" s="25"/>
      <c r="J3" s="26">
        <v>-16.2042</v>
      </c>
      <c r="K3" s="26">
        <v>-48.7069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5200134.0</v>
      </c>
      <c r="B4" s="18" t="s">
        <v>1121</v>
      </c>
      <c r="C4" s="19">
        <v>18301.0</v>
      </c>
      <c r="D4" s="19">
        <v>10380.0</v>
      </c>
      <c r="E4" s="19">
        <v>9903.0</v>
      </c>
      <c r="F4" s="19">
        <v>17700.0</v>
      </c>
      <c r="G4" s="19">
        <v>2583.0</v>
      </c>
      <c r="H4" s="19">
        <v>20283.0</v>
      </c>
      <c r="I4" s="20"/>
      <c r="J4" s="21">
        <v>-17.3956</v>
      </c>
      <c r="K4" s="21">
        <v>-50.3769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5200159.0</v>
      </c>
      <c r="B5" s="23" t="s">
        <v>1122</v>
      </c>
      <c r="C5" s="24">
        <v>2460.0</v>
      </c>
      <c r="D5" s="24">
        <v>1277.0</v>
      </c>
      <c r="E5" s="24">
        <v>1206.0</v>
      </c>
      <c r="F5" s="24">
        <v>2204.0</v>
      </c>
      <c r="G5" s="24">
        <v>279.0</v>
      </c>
      <c r="H5" s="24">
        <v>2483.0</v>
      </c>
      <c r="I5" s="25"/>
      <c r="J5" s="26">
        <v>-16.415</v>
      </c>
      <c r="K5" s="26">
        <v>-50.1656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5200175.0</v>
      </c>
      <c r="B6" s="18" t="s">
        <v>1123</v>
      </c>
      <c r="C6" s="19">
        <v>4469.0</v>
      </c>
      <c r="D6" s="19">
        <v>2738.0</v>
      </c>
      <c r="E6" s="19">
        <v>2357.0</v>
      </c>
      <c r="F6" s="19">
        <v>2137.0</v>
      </c>
      <c r="G6" s="19">
        <v>2958.0</v>
      </c>
      <c r="H6" s="19">
        <v>5095.0</v>
      </c>
      <c r="I6" s="20"/>
      <c r="J6" s="21">
        <v>-14.9856</v>
      </c>
      <c r="K6" s="21">
        <v>-47.7842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5200209.0</v>
      </c>
      <c r="B7" s="23" t="s">
        <v>1124</v>
      </c>
      <c r="C7" s="24">
        <v>2200.0</v>
      </c>
      <c r="D7" s="24">
        <v>1048.0</v>
      </c>
      <c r="E7" s="24">
        <v>964.0</v>
      </c>
      <c r="F7" s="24">
        <v>1425.0</v>
      </c>
      <c r="G7" s="24">
        <v>587.0</v>
      </c>
      <c r="H7" s="24">
        <v>2012.0</v>
      </c>
      <c r="I7" s="25"/>
      <c r="J7" s="26">
        <v>-18.0736</v>
      </c>
      <c r="K7" s="26">
        <v>-48.7622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5200258.0</v>
      </c>
      <c r="B8" s="18" t="s">
        <v>1125</v>
      </c>
      <c r="C8" s="19">
        <v>105746.0</v>
      </c>
      <c r="D8" s="19">
        <v>79813.0</v>
      </c>
      <c r="E8" s="19">
        <v>79692.0</v>
      </c>
      <c r="F8" s="19">
        <v>159265.0</v>
      </c>
      <c r="G8" s="19">
        <v>240.0</v>
      </c>
      <c r="H8" s="19">
        <v>159505.0</v>
      </c>
      <c r="I8" s="20"/>
      <c r="J8" s="21">
        <v>-15.7619</v>
      </c>
      <c r="K8" s="21">
        <v>-48.2817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5200308.0</v>
      </c>
      <c r="B9" s="23" t="s">
        <v>1126</v>
      </c>
      <c r="C9" s="24">
        <v>20047.0</v>
      </c>
      <c r="D9" s="24">
        <v>12012.0</v>
      </c>
      <c r="E9" s="24">
        <v>11816.0</v>
      </c>
      <c r="F9" s="24">
        <v>19701.0</v>
      </c>
      <c r="G9" s="24">
        <v>4127.0</v>
      </c>
      <c r="H9" s="24">
        <v>23828.0</v>
      </c>
      <c r="I9" s="25"/>
      <c r="J9" s="26">
        <v>-16.0822</v>
      </c>
      <c r="K9" s="26">
        <v>-48.5072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5200506.0</v>
      </c>
      <c r="B10" s="18" t="s">
        <v>1127</v>
      </c>
      <c r="C10" s="19">
        <v>2128.0</v>
      </c>
      <c r="D10" s="19">
        <v>1045.0</v>
      </c>
      <c r="E10" s="19">
        <v>999.0</v>
      </c>
      <c r="F10" s="19">
        <v>1764.0</v>
      </c>
      <c r="G10" s="19">
        <v>280.0</v>
      </c>
      <c r="H10" s="19">
        <v>2044.0</v>
      </c>
      <c r="I10" s="20"/>
      <c r="J10" s="21">
        <v>-17.7272</v>
      </c>
      <c r="K10" s="21">
        <v>-49.4803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5200555.0</v>
      </c>
      <c r="B11" s="23" t="s">
        <v>1128</v>
      </c>
      <c r="C11" s="24">
        <v>2564.0</v>
      </c>
      <c r="D11" s="24">
        <v>2351.0</v>
      </c>
      <c r="E11" s="24">
        <v>2154.0</v>
      </c>
      <c r="F11" s="24">
        <v>3863.0</v>
      </c>
      <c r="G11" s="24">
        <v>642.0</v>
      </c>
      <c r="H11" s="24">
        <v>4505.0</v>
      </c>
      <c r="I11" s="25"/>
      <c r="J11" s="26">
        <v>-14.1956</v>
      </c>
      <c r="K11" s="26">
        <v>-49.3386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5200605.0</v>
      </c>
      <c r="B12" s="18" t="s">
        <v>1129</v>
      </c>
      <c r="C12" s="19">
        <v>6182.0</v>
      </c>
      <c r="D12" s="19">
        <v>3400.0</v>
      </c>
      <c r="E12" s="19">
        <v>3464.0</v>
      </c>
      <c r="F12" s="19">
        <v>5202.0</v>
      </c>
      <c r="G12" s="19">
        <v>1662.0</v>
      </c>
      <c r="H12" s="19">
        <v>6864.0</v>
      </c>
      <c r="I12" s="20"/>
      <c r="J12" s="21">
        <v>-14.1325</v>
      </c>
      <c r="K12" s="21">
        <v>-47.51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5200803.0</v>
      </c>
      <c r="B13" s="23" t="s">
        <v>1130</v>
      </c>
      <c r="C13" s="24">
        <v>7560.0</v>
      </c>
      <c r="D13" s="24">
        <v>4113.0</v>
      </c>
      <c r="E13" s="24">
        <v>3980.0</v>
      </c>
      <c r="F13" s="24">
        <v>6882.0</v>
      </c>
      <c r="G13" s="24">
        <v>1211.0</v>
      </c>
      <c r="H13" s="24">
        <v>8093.0</v>
      </c>
      <c r="I13" s="25"/>
      <c r="J13" s="26">
        <v>-14.4808</v>
      </c>
      <c r="K13" s="26">
        <v>-46.4922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5200829.0</v>
      </c>
      <c r="B14" s="18" t="s">
        <v>1131</v>
      </c>
      <c r="C14" s="19">
        <v>3074.0</v>
      </c>
      <c r="D14" s="19">
        <v>1828.0</v>
      </c>
      <c r="E14" s="19">
        <v>1596.0</v>
      </c>
      <c r="F14" s="19">
        <v>1093.0</v>
      </c>
      <c r="G14" s="19">
        <v>2331.0</v>
      </c>
      <c r="H14" s="19">
        <v>3424.0</v>
      </c>
      <c r="I14" s="20"/>
      <c r="J14" s="21">
        <v>-13.9264</v>
      </c>
      <c r="K14" s="21">
        <v>-49.2972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5200852.0</v>
      </c>
      <c r="B15" s="23" t="s">
        <v>1132</v>
      </c>
      <c r="C15" s="24">
        <v>4933.0</v>
      </c>
      <c r="D15" s="24">
        <v>2858.0</v>
      </c>
      <c r="E15" s="24">
        <v>2650.0</v>
      </c>
      <c r="F15" s="24">
        <v>4718.0</v>
      </c>
      <c r="G15" s="24">
        <v>790.0</v>
      </c>
      <c r="H15" s="24">
        <v>5508.0</v>
      </c>
      <c r="I15" s="25"/>
      <c r="J15" s="26">
        <v>-16.2547</v>
      </c>
      <c r="K15" s="26">
        <v>-49.9828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5200902.0</v>
      </c>
      <c r="B16" s="18" t="s">
        <v>1133</v>
      </c>
      <c r="C16" s="19">
        <v>4145.0</v>
      </c>
      <c r="D16" s="19">
        <v>1829.0</v>
      </c>
      <c r="E16" s="19">
        <v>1778.0</v>
      </c>
      <c r="F16" s="19">
        <v>2169.0</v>
      </c>
      <c r="G16" s="19">
        <v>1438.0</v>
      </c>
      <c r="H16" s="19">
        <v>3607.0</v>
      </c>
      <c r="I16" s="20"/>
      <c r="J16" s="21">
        <v>-16.6192</v>
      </c>
      <c r="K16" s="21">
        <v>-51.0936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5201108.0</v>
      </c>
      <c r="B17" s="23" t="s">
        <v>1134</v>
      </c>
      <c r="C17" s="24">
        <v>288085.0</v>
      </c>
      <c r="D17" s="24">
        <v>163467.0</v>
      </c>
      <c r="E17" s="24">
        <v>171565.0</v>
      </c>
      <c r="F17" s="24">
        <v>329170.0</v>
      </c>
      <c r="G17" s="24">
        <v>5862.0</v>
      </c>
      <c r="H17" s="24">
        <v>335032.0</v>
      </c>
      <c r="I17" s="25"/>
      <c r="J17" s="26">
        <v>-16.3267</v>
      </c>
      <c r="K17" s="26">
        <v>-48.9528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5201207.0</v>
      </c>
      <c r="B18" s="18" t="s">
        <v>1135</v>
      </c>
      <c r="C18" s="19">
        <v>895.0</v>
      </c>
      <c r="D18" s="19">
        <v>514.0</v>
      </c>
      <c r="E18" s="19">
        <v>503.0</v>
      </c>
      <c r="F18" s="19">
        <v>955.0</v>
      </c>
      <c r="G18" s="19">
        <v>62.0</v>
      </c>
      <c r="H18" s="19">
        <v>1017.0</v>
      </c>
      <c r="I18" s="20"/>
      <c r="J18" s="21">
        <v>-18.3372</v>
      </c>
      <c r="K18" s="21">
        <v>-48.2192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5201306.0</v>
      </c>
      <c r="B19" s="23" t="s">
        <v>1136</v>
      </c>
      <c r="C19" s="24">
        <v>18754.0</v>
      </c>
      <c r="D19" s="24">
        <v>10429.0</v>
      </c>
      <c r="E19" s="24">
        <v>9843.0</v>
      </c>
      <c r="F19" s="24">
        <v>17332.0</v>
      </c>
      <c r="G19" s="24">
        <v>2940.0</v>
      </c>
      <c r="H19" s="24">
        <v>20272.0</v>
      </c>
      <c r="I19" s="25"/>
      <c r="J19" s="26">
        <v>-16.4611</v>
      </c>
      <c r="K19" s="26">
        <v>-49.9617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5201405.0</v>
      </c>
      <c r="B20" s="18" t="s">
        <v>1137</v>
      </c>
      <c r="C20" s="19">
        <v>336392.0</v>
      </c>
      <c r="D20" s="19">
        <v>224841.0</v>
      </c>
      <c r="E20" s="19">
        <v>230894.0</v>
      </c>
      <c r="F20" s="19">
        <v>455264.0</v>
      </c>
      <c r="G20" s="19">
        <v>471.0</v>
      </c>
      <c r="H20" s="19">
        <v>455735.0</v>
      </c>
      <c r="I20" s="20"/>
      <c r="J20" s="21">
        <v>-16.8233</v>
      </c>
      <c r="K20" s="21">
        <v>-49.2439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5201454.0</v>
      </c>
      <c r="B21" s="23" t="s">
        <v>1138</v>
      </c>
      <c r="C21" s="24">
        <v>2402.0</v>
      </c>
      <c r="D21" s="24">
        <v>1243.0</v>
      </c>
      <c r="E21" s="24">
        <v>1190.0</v>
      </c>
      <c r="F21" s="24">
        <v>1954.0</v>
      </c>
      <c r="G21" s="24">
        <v>479.0</v>
      </c>
      <c r="H21" s="24">
        <v>2433.0</v>
      </c>
      <c r="I21" s="25"/>
      <c r="J21" s="26">
        <v>-18.2989</v>
      </c>
      <c r="K21" s="26">
        <v>-51.1453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5201504.0</v>
      </c>
      <c r="B22" s="18" t="s">
        <v>1139</v>
      </c>
      <c r="C22" s="19">
        <v>3427.0</v>
      </c>
      <c r="D22" s="19">
        <v>2010.0</v>
      </c>
      <c r="E22" s="19">
        <v>1801.0</v>
      </c>
      <c r="F22" s="19">
        <v>2546.0</v>
      </c>
      <c r="G22" s="19">
        <v>1265.0</v>
      </c>
      <c r="H22" s="19">
        <v>3811.0</v>
      </c>
      <c r="I22" s="20"/>
      <c r="J22" s="21">
        <v>-18.9653</v>
      </c>
      <c r="K22" s="21">
        <v>-51.9264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5201603.0</v>
      </c>
      <c r="B23" s="23" t="s">
        <v>1140</v>
      </c>
      <c r="C23" s="24">
        <v>4127.0</v>
      </c>
      <c r="D23" s="24">
        <v>1902.0</v>
      </c>
      <c r="E23" s="24">
        <v>1883.0</v>
      </c>
      <c r="F23" s="24">
        <v>3340.0</v>
      </c>
      <c r="G23" s="24">
        <v>445.0</v>
      </c>
      <c r="H23" s="24">
        <v>3785.0</v>
      </c>
      <c r="I23" s="25"/>
      <c r="J23" s="26">
        <v>-16.3575</v>
      </c>
      <c r="K23" s="26">
        <v>-49.6811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5201702.0</v>
      </c>
      <c r="B24" s="18" t="s">
        <v>1141</v>
      </c>
      <c r="C24" s="19">
        <v>16592.0</v>
      </c>
      <c r="D24" s="19">
        <v>9193.0</v>
      </c>
      <c r="E24" s="19">
        <v>9117.0</v>
      </c>
      <c r="F24" s="19">
        <v>17625.0</v>
      </c>
      <c r="G24" s="19">
        <v>685.0</v>
      </c>
      <c r="H24" s="19">
        <v>18310.0</v>
      </c>
      <c r="I24" s="20"/>
      <c r="J24" s="21">
        <v>-15.8975</v>
      </c>
      <c r="K24" s="21">
        <v>-52.2508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5201801.0</v>
      </c>
      <c r="B25" s="23" t="s">
        <v>1142</v>
      </c>
      <c r="C25" s="24">
        <v>6424.0</v>
      </c>
      <c r="D25" s="24">
        <v>4275.0</v>
      </c>
      <c r="E25" s="24">
        <v>4100.0</v>
      </c>
      <c r="F25" s="24">
        <v>5529.0</v>
      </c>
      <c r="G25" s="24">
        <v>2846.0</v>
      </c>
      <c r="H25" s="24">
        <v>8375.0</v>
      </c>
      <c r="I25" s="25"/>
      <c r="J25" s="26">
        <v>-16.9119</v>
      </c>
      <c r="K25" s="26">
        <v>-49.4514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5202155.0</v>
      </c>
      <c r="B26" s="18" t="s">
        <v>1143</v>
      </c>
      <c r="C26" s="19">
        <v>7310.0</v>
      </c>
      <c r="D26" s="19">
        <v>3860.0</v>
      </c>
      <c r="E26" s="19">
        <v>3653.0</v>
      </c>
      <c r="F26" s="19">
        <v>5204.0</v>
      </c>
      <c r="G26" s="19">
        <v>2309.0</v>
      </c>
      <c r="H26" s="19">
        <v>7513.0</v>
      </c>
      <c r="I26" s="20"/>
      <c r="J26" s="21">
        <v>-15.0908</v>
      </c>
      <c r="K26" s="21">
        <v>-50.6322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5202353.0</v>
      </c>
      <c r="B27" s="23" t="s">
        <v>1144</v>
      </c>
      <c r="C27" s="24">
        <v>3999.0</v>
      </c>
      <c r="D27" s="24">
        <v>1676.0</v>
      </c>
      <c r="E27" s="24">
        <v>1602.0</v>
      </c>
      <c r="F27" s="24">
        <v>1919.0</v>
      </c>
      <c r="G27" s="24">
        <v>1359.0</v>
      </c>
      <c r="H27" s="24">
        <v>3278.0</v>
      </c>
      <c r="I27" s="25"/>
      <c r="J27" s="26">
        <v>-16.3861</v>
      </c>
      <c r="K27" s="26">
        <v>-51.5603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5202502.0</v>
      </c>
      <c r="B28" s="137" t="s">
        <v>1145</v>
      </c>
      <c r="C28" s="138">
        <v>5095.0</v>
      </c>
      <c r="D28" s="138">
        <v>3925.0</v>
      </c>
      <c r="E28" s="138">
        <v>3581.0</v>
      </c>
      <c r="F28" s="138">
        <v>6182.0</v>
      </c>
      <c r="G28" s="138">
        <v>1324.0</v>
      </c>
      <c r="H28" s="138">
        <v>7506.0</v>
      </c>
      <c r="I28" s="142"/>
      <c r="J28" s="21">
        <v>-14.9203</v>
      </c>
      <c r="K28" s="21">
        <v>-51.0831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5202601.0</v>
      </c>
      <c r="B29" s="23" t="s">
        <v>1146</v>
      </c>
      <c r="C29" s="24">
        <v>4235.0</v>
      </c>
      <c r="D29" s="24">
        <v>1839.0</v>
      </c>
      <c r="E29" s="24">
        <v>1811.0</v>
      </c>
      <c r="F29" s="24">
        <v>2800.0</v>
      </c>
      <c r="G29" s="24">
        <v>850.0</v>
      </c>
      <c r="H29" s="24">
        <v>3650.0</v>
      </c>
      <c r="I29" s="25"/>
      <c r="J29" s="26">
        <v>-16.6817</v>
      </c>
      <c r="K29" s="26">
        <v>-50.4647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5202809.0</v>
      </c>
      <c r="B30" s="18" t="s">
        <v>1147</v>
      </c>
      <c r="C30" s="19">
        <v>2507.0</v>
      </c>
      <c r="D30" s="19">
        <v>1236.0</v>
      </c>
      <c r="E30" s="19">
        <v>1215.0</v>
      </c>
      <c r="F30" s="19">
        <v>1876.0</v>
      </c>
      <c r="G30" s="19">
        <v>575.0</v>
      </c>
      <c r="H30" s="19">
        <v>2451.0</v>
      </c>
      <c r="I30" s="20"/>
      <c r="J30" s="21">
        <v>-16.4658</v>
      </c>
      <c r="K30" s="21">
        <v>-49.7578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5203104.0</v>
      </c>
      <c r="B31" s="23" t="s">
        <v>1148</v>
      </c>
      <c r="C31" s="24">
        <v>2270.0</v>
      </c>
      <c r="D31" s="24">
        <v>2043.0</v>
      </c>
      <c r="E31" s="24">
        <v>1671.0</v>
      </c>
      <c r="F31" s="24">
        <v>1094.0</v>
      </c>
      <c r="G31" s="24">
        <v>2620.0</v>
      </c>
      <c r="H31" s="24">
        <v>3714.0</v>
      </c>
      <c r="I31" s="25"/>
      <c r="J31" s="26">
        <v>-16.1961</v>
      </c>
      <c r="K31" s="26">
        <v>-52.545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5203203.0</v>
      </c>
      <c r="B32" s="18" t="s">
        <v>428</v>
      </c>
      <c r="C32" s="19">
        <v>6251.0</v>
      </c>
      <c r="D32" s="19">
        <v>4500.0</v>
      </c>
      <c r="E32" s="19">
        <v>4201.0</v>
      </c>
      <c r="F32" s="19">
        <v>6249.0</v>
      </c>
      <c r="G32" s="19">
        <v>2452.0</v>
      </c>
      <c r="H32" s="19">
        <v>8701.0</v>
      </c>
      <c r="I32" s="20"/>
      <c r="J32" s="21">
        <v>-14.9708</v>
      </c>
      <c r="K32" s="21">
        <v>-48.9158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5203302.0</v>
      </c>
      <c r="B33" s="23" t="s">
        <v>1149</v>
      </c>
      <c r="C33" s="24">
        <v>19210.0</v>
      </c>
      <c r="D33" s="24">
        <v>12602.0</v>
      </c>
      <c r="E33" s="24">
        <v>11937.0</v>
      </c>
      <c r="F33" s="24">
        <v>17945.0</v>
      </c>
      <c r="G33" s="24">
        <v>6594.0</v>
      </c>
      <c r="H33" s="24">
        <v>24539.0</v>
      </c>
      <c r="I33" s="25"/>
      <c r="J33" s="26">
        <v>-16.9728</v>
      </c>
      <c r="K33" s="26">
        <v>-48.9533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5203401.0</v>
      </c>
      <c r="B34" s="18" t="s">
        <v>1150</v>
      </c>
      <c r="C34" s="19">
        <v>8068.0</v>
      </c>
      <c r="D34" s="19">
        <v>4304.0</v>
      </c>
      <c r="E34" s="19">
        <v>4119.0</v>
      </c>
      <c r="F34" s="19">
        <v>6349.0</v>
      </c>
      <c r="G34" s="19">
        <v>2074.0</v>
      </c>
      <c r="H34" s="19">
        <v>8423.0</v>
      </c>
      <c r="I34" s="20"/>
      <c r="J34" s="21">
        <v>-16.2097</v>
      </c>
      <c r="K34" s="21">
        <v>-52.1722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5203500.0</v>
      </c>
      <c r="B35" s="23" t="s">
        <v>1151</v>
      </c>
      <c r="C35" s="24">
        <v>16257.0</v>
      </c>
      <c r="D35" s="24">
        <v>10757.0</v>
      </c>
      <c r="E35" s="24">
        <v>9972.0</v>
      </c>
      <c r="F35" s="24">
        <v>19255.0</v>
      </c>
      <c r="G35" s="24">
        <v>1474.0</v>
      </c>
      <c r="H35" s="24">
        <v>20729.0</v>
      </c>
      <c r="I35" s="25"/>
      <c r="J35" s="26">
        <v>-18.2139</v>
      </c>
      <c r="K35" s="26">
        <v>-49.7408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5203559.0</v>
      </c>
      <c r="B36" s="18" t="s">
        <v>1152</v>
      </c>
      <c r="C36" s="19">
        <v>5353.0</v>
      </c>
      <c r="D36" s="19">
        <v>3777.0</v>
      </c>
      <c r="E36" s="19">
        <v>3759.0</v>
      </c>
      <c r="F36" s="19">
        <v>7021.0</v>
      </c>
      <c r="G36" s="19">
        <v>515.0</v>
      </c>
      <c r="H36" s="19">
        <v>7536.0</v>
      </c>
      <c r="I36" s="20"/>
      <c r="J36" s="21">
        <v>-16.6178</v>
      </c>
      <c r="K36" s="21">
        <v>-48.9633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5203575.0</v>
      </c>
      <c r="B37" s="23" t="s">
        <v>1153</v>
      </c>
      <c r="C37" s="24">
        <v>2598.0</v>
      </c>
      <c r="D37" s="24">
        <v>1834.0</v>
      </c>
      <c r="E37" s="24">
        <v>1669.0</v>
      </c>
      <c r="F37" s="24">
        <v>1301.0</v>
      </c>
      <c r="G37" s="24">
        <v>2202.0</v>
      </c>
      <c r="H37" s="24">
        <v>3503.0</v>
      </c>
      <c r="I37" s="25"/>
      <c r="J37" s="26">
        <v>-13.6364</v>
      </c>
      <c r="K37" s="26">
        <v>-49.8103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5203609.0</v>
      </c>
      <c r="B38" s="18" t="s">
        <v>1154</v>
      </c>
      <c r="C38" s="19">
        <v>2772.0</v>
      </c>
      <c r="D38" s="19">
        <v>1649.0</v>
      </c>
      <c r="E38" s="19">
        <v>1591.0</v>
      </c>
      <c r="F38" s="19">
        <v>2179.0</v>
      </c>
      <c r="G38" s="19">
        <v>1061.0</v>
      </c>
      <c r="H38" s="19">
        <v>3240.0</v>
      </c>
      <c r="I38" s="20"/>
      <c r="J38" s="21">
        <v>-16.4306</v>
      </c>
      <c r="K38" s="21">
        <v>-49.3892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5203807.0</v>
      </c>
      <c r="B39" s="23" t="s">
        <v>1155</v>
      </c>
      <c r="C39" s="24">
        <v>5279.0</v>
      </c>
      <c r="D39" s="24">
        <v>2809.0</v>
      </c>
      <c r="E39" s="24">
        <v>2700.0</v>
      </c>
      <c r="F39" s="24">
        <v>4543.0</v>
      </c>
      <c r="G39" s="24">
        <v>966.0</v>
      </c>
      <c r="H39" s="24">
        <v>5509.0</v>
      </c>
      <c r="I39" s="25"/>
      <c r="J39" s="26">
        <v>-15.2411</v>
      </c>
      <c r="K39" s="26">
        <v>-51.1606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5203906.0</v>
      </c>
      <c r="B40" s="18" t="s">
        <v>1156</v>
      </c>
      <c r="C40" s="19">
        <v>8718.0</v>
      </c>
      <c r="D40" s="19">
        <v>4535.0</v>
      </c>
      <c r="E40" s="19">
        <v>4521.0</v>
      </c>
      <c r="F40" s="19">
        <v>8414.0</v>
      </c>
      <c r="G40" s="19">
        <v>642.0</v>
      </c>
      <c r="H40" s="19">
        <v>9056.0</v>
      </c>
      <c r="I40" s="20"/>
      <c r="J40" s="21">
        <v>-18.14</v>
      </c>
      <c r="K40" s="21">
        <v>-49.0403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5203939.0</v>
      </c>
      <c r="B41" s="23" t="s">
        <v>1157</v>
      </c>
      <c r="C41" s="24">
        <v>2659.0</v>
      </c>
      <c r="D41" s="24">
        <v>1323.0</v>
      </c>
      <c r="E41" s="24">
        <v>1238.0</v>
      </c>
      <c r="F41" s="24">
        <v>1734.0</v>
      </c>
      <c r="G41" s="24">
        <v>827.0</v>
      </c>
      <c r="H41" s="24">
        <v>2561.0</v>
      </c>
      <c r="I41" s="25"/>
      <c r="J41" s="26">
        <v>-16.1808</v>
      </c>
      <c r="K41" s="26">
        <v>-50.4311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5203962.0</v>
      </c>
      <c r="B42" s="18" t="s">
        <v>1158</v>
      </c>
      <c r="C42" s="19">
        <v>3383.0</v>
      </c>
      <c r="D42" s="19">
        <v>1701.0</v>
      </c>
      <c r="E42" s="19">
        <v>1618.0</v>
      </c>
      <c r="F42" s="19">
        <v>1883.0</v>
      </c>
      <c r="G42" s="19">
        <v>1436.0</v>
      </c>
      <c r="H42" s="19">
        <v>3319.0</v>
      </c>
      <c r="I42" s="20"/>
      <c r="J42" s="21">
        <v>-14.4572</v>
      </c>
      <c r="K42" s="21">
        <v>-46.4372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5204003.0</v>
      </c>
      <c r="B43" s="23" t="s">
        <v>1159</v>
      </c>
      <c r="C43" s="24">
        <v>6758.0</v>
      </c>
      <c r="D43" s="24">
        <v>3775.0</v>
      </c>
      <c r="E43" s="24">
        <v>3571.0</v>
      </c>
      <c r="F43" s="24">
        <v>5497.0</v>
      </c>
      <c r="G43" s="24">
        <v>1849.0</v>
      </c>
      <c r="H43" s="24">
        <v>7346.0</v>
      </c>
      <c r="I43" s="25"/>
      <c r="J43" s="26">
        <v>-15.8006</v>
      </c>
      <c r="K43" s="26">
        <v>-46.9267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5204102.0</v>
      </c>
      <c r="B44" s="18" t="s">
        <v>1160</v>
      </c>
      <c r="C44" s="19">
        <v>8646.0</v>
      </c>
      <c r="D44" s="19">
        <v>5734.0</v>
      </c>
      <c r="E44" s="19">
        <v>4805.0</v>
      </c>
      <c r="F44" s="19">
        <v>8382.0</v>
      </c>
      <c r="G44" s="19">
        <v>2157.0</v>
      </c>
      <c r="H44" s="19">
        <v>10539.0</v>
      </c>
      <c r="I44" s="20"/>
      <c r="J44" s="21">
        <v>-18.7633</v>
      </c>
      <c r="K44" s="21">
        <v>-50.9417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5204201.0</v>
      </c>
      <c r="B45" s="23" t="s">
        <v>1161</v>
      </c>
      <c r="C45" s="24">
        <v>1498.0</v>
      </c>
      <c r="D45" s="24">
        <v>731.0</v>
      </c>
      <c r="E45" s="24">
        <v>686.0</v>
      </c>
      <c r="F45" s="24">
        <v>1171.0</v>
      </c>
      <c r="G45" s="24">
        <v>246.0</v>
      </c>
      <c r="H45" s="24">
        <v>1417.0</v>
      </c>
      <c r="I45" s="25"/>
      <c r="J45" s="26">
        <v>-16.6678</v>
      </c>
      <c r="K45" s="26">
        <v>-50.6469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5204250.0</v>
      </c>
      <c r="B46" s="18" t="s">
        <v>1162</v>
      </c>
      <c r="C46" s="19">
        <v>8525.0</v>
      </c>
      <c r="D46" s="19">
        <v>4184.0</v>
      </c>
      <c r="E46" s="19">
        <v>4083.0</v>
      </c>
      <c r="F46" s="19">
        <v>5368.0</v>
      </c>
      <c r="G46" s="19">
        <v>2899.0</v>
      </c>
      <c r="H46" s="19">
        <v>8267.0</v>
      </c>
      <c r="I46" s="20"/>
      <c r="J46" s="21">
        <v>-18.515</v>
      </c>
      <c r="K46" s="21">
        <v>-49.5014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5204300.0</v>
      </c>
      <c r="B47" s="23" t="s">
        <v>1163</v>
      </c>
      <c r="C47" s="24">
        <v>10575.0</v>
      </c>
      <c r="D47" s="24">
        <v>7029.0</v>
      </c>
      <c r="E47" s="24">
        <v>6250.0</v>
      </c>
      <c r="F47" s="24">
        <v>10739.0</v>
      </c>
      <c r="G47" s="24">
        <v>2540.0</v>
      </c>
      <c r="H47" s="24">
        <v>13279.0</v>
      </c>
      <c r="I47" s="25"/>
      <c r="J47" s="26">
        <v>-18.5567</v>
      </c>
      <c r="K47" s="26">
        <v>-51.1308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5204409.0</v>
      </c>
      <c r="B48" s="18" t="s">
        <v>1164</v>
      </c>
      <c r="C48" s="19">
        <v>14673.0</v>
      </c>
      <c r="D48" s="19">
        <v>8500.0</v>
      </c>
      <c r="E48" s="19">
        <v>8234.0</v>
      </c>
      <c r="F48" s="19">
        <v>12257.0</v>
      </c>
      <c r="G48" s="19">
        <v>4477.0</v>
      </c>
      <c r="H48" s="19">
        <v>16734.0</v>
      </c>
      <c r="I48" s="20"/>
      <c r="J48" s="21">
        <v>-16.9567</v>
      </c>
      <c r="K48" s="21">
        <v>-51.8103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5204508.0</v>
      </c>
      <c r="B49" s="23" t="s">
        <v>1165</v>
      </c>
      <c r="C49" s="24">
        <v>49660.0</v>
      </c>
      <c r="D49" s="24">
        <v>34995.0</v>
      </c>
      <c r="E49" s="24">
        <v>35468.0</v>
      </c>
      <c r="F49" s="24">
        <v>67693.0</v>
      </c>
      <c r="G49" s="24">
        <v>2770.0</v>
      </c>
      <c r="H49" s="24">
        <v>70463.0</v>
      </c>
      <c r="I49" s="25"/>
      <c r="J49" s="26">
        <v>-17.7417</v>
      </c>
      <c r="K49" s="26">
        <v>-48.625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5204557.0</v>
      </c>
      <c r="B50" s="18" t="s">
        <v>1166</v>
      </c>
      <c r="C50" s="19">
        <v>2859.0</v>
      </c>
      <c r="D50" s="19">
        <v>1691.0</v>
      </c>
      <c r="E50" s="19">
        <v>1631.0</v>
      </c>
      <c r="F50" s="19">
        <v>1918.0</v>
      </c>
      <c r="G50" s="19">
        <v>1404.0</v>
      </c>
      <c r="H50" s="19">
        <v>3322.0</v>
      </c>
      <c r="I50" s="20"/>
      <c r="J50" s="21">
        <v>-16.7142</v>
      </c>
      <c r="K50" s="21">
        <v>-49.0019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5204607.0</v>
      </c>
      <c r="B51" s="23" t="s">
        <v>1167</v>
      </c>
      <c r="C51" s="24">
        <v>3167.0</v>
      </c>
      <c r="D51" s="24">
        <v>1772.0</v>
      </c>
      <c r="E51" s="24">
        <v>1615.0</v>
      </c>
      <c r="F51" s="24">
        <v>2376.0</v>
      </c>
      <c r="G51" s="24">
        <v>1011.0</v>
      </c>
      <c r="H51" s="24">
        <v>3387.0</v>
      </c>
      <c r="I51" s="25"/>
      <c r="J51" s="26">
        <v>-16.7622</v>
      </c>
      <c r="K51" s="26">
        <v>-49.6944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5204656.0</v>
      </c>
      <c r="B52" s="18" t="s">
        <v>1168</v>
      </c>
      <c r="C52" s="19">
        <v>3707.0</v>
      </c>
      <c r="D52" s="19">
        <v>1933.0</v>
      </c>
      <c r="E52" s="19">
        <v>1721.0</v>
      </c>
      <c r="F52" s="19">
        <v>2175.0</v>
      </c>
      <c r="G52" s="19">
        <v>1479.0</v>
      </c>
      <c r="H52" s="19">
        <v>3654.0</v>
      </c>
      <c r="I52" s="20"/>
      <c r="J52" s="21">
        <v>-13.79</v>
      </c>
      <c r="K52" s="21">
        <v>-48.5711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5204706.0</v>
      </c>
      <c r="B53" s="23" t="s">
        <v>1169</v>
      </c>
      <c r="C53" s="24">
        <v>9641.0</v>
      </c>
      <c r="D53" s="24">
        <v>5703.0</v>
      </c>
      <c r="E53" s="24">
        <v>5412.0</v>
      </c>
      <c r="F53" s="24">
        <v>8999.0</v>
      </c>
      <c r="G53" s="24">
        <v>2116.0</v>
      </c>
      <c r="H53" s="24">
        <v>11115.0</v>
      </c>
      <c r="I53" s="25"/>
      <c r="J53" s="26">
        <v>-14.3114</v>
      </c>
      <c r="K53" s="26">
        <v>-49.1511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5204805.0</v>
      </c>
      <c r="B54" s="18" t="s">
        <v>1170</v>
      </c>
      <c r="C54" s="19">
        <v>4528.0</v>
      </c>
      <c r="D54" s="19">
        <v>3095.0</v>
      </c>
      <c r="E54" s="19">
        <v>2962.0</v>
      </c>
      <c r="F54" s="19">
        <v>4494.0</v>
      </c>
      <c r="G54" s="19">
        <v>1563.0</v>
      </c>
      <c r="H54" s="19">
        <v>6057.0</v>
      </c>
      <c r="I54" s="20"/>
      <c r="J54" s="21">
        <v>-17.6331</v>
      </c>
      <c r="K54" s="21">
        <v>-47.7783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5204854.0</v>
      </c>
      <c r="B55" s="67" t="s">
        <v>1171</v>
      </c>
      <c r="C55" s="68">
        <v>0.0</v>
      </c>
      <c r="D55" s="68">
        <v>3185.0</v>
      </c>
      <c r="E55" s="68">
        <v>3085.0</v>
      </c>
      <c r="F55" s="68">
        <v>5309.0</v>
      </c>
      <c r="G55" s="68">
        <v>961.0</v>
      </c>
      <c r="H55" s="68">
        <v>6270.0</v>
      </c>
      <c r="I55" s="147"/>
      <c r="J55" s="26">
        <v>-16.296944444444446</v>
      </c>
      <c r="K55" s="26">
        <v>-49.08777777777779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5204904.0</v>
      </c>
      <c r="B56" s="18" t="s">
        <v>1172</v>
      </c>
      <c r="C56" s="19">
        <v>17047.0</v>
      </c>
      <c r="D56" s="19">
        <v>9133.0</v>
      </c>
      <c r="E56" s="19">
        <v>9262.0</v>
      </c>
      <c r="F56" s="19">
        <v>16184.0</v>
      </c>
      <c r="G56" s="19">
        <v>2211.0</v>
      </c>
      <c r="H56" s="19">
        <v>18395.0</v>
      </c>
      <c r="I56" s="20"/>
      <c r="J56" s="21">
        <v>-13.0367</v>
      </c>
      <c r="K56" s="21">
        <v>-46.7717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5204953.0</v>
      </c>
      <c r="B57" s="23" t="s">
        <v>1173</v>
      </c>
      <c r="C57" s="24">
        <v>8057.0</v>
      </c>
      <c r="D57" s="24">
        <v>2572.0</v>
      </c>
      <c r="E57" s="24">
        <v>2450.0</v>
      </c>
      <c r="F57" s="24">
        <v>4478.0</v>
      </c>
      <c r="G57" s="24">
        <v>544.0</v>
      </c>
      <c r="H57" s="24">
        <v>5022.0</v>
      </c>
      <c r="I57" s="25"/>
      <c r="J57" s="26">
        <v>-14.2578</v>
      </c>
      <c r="K57" s="26">
        <v>-49.6575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5205000.0</v>
      </c>
      <c r="B58" s="18" t="s">
        <v>1174</v>
      </c>
      <c r="C58" s="19">
        <v>7941.0</v>
      </c>
      <c r="D58" s="19">
        <v>4547.0</v>
      </c>
      <c r="E58" s="19">
        <v>4392.0</v>
      </c>
      <c r="F58" s="19">
        <v>7065.0</v>
      </c>
      <c r="G58" s="19">
        <v>1874.0</v>
      </c>
      <c r="H58" s="19">
        <v>8939.0</v>
      </c>
      <c r="I58" s="20"/>
      <c r="J58" s="21">
        <v>-15.3536</v>
      </c>
      <c r="K58" s="21">
        <v>-49.7075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5205059.0</v>
      </c>
      <c r="B59" s="23" t="s">
        <v>1175</v>
      </c>
      <c r="C59" s="24">
        <v>3882.0</v>
      </c>
      <c r="D59" s="24">
        <v>1918.0</v>
      </c>
      <c r="E59" s="24">
        <v>1720.0</v>
      </c>
      <c r="F59" s="24">
        <v>3344.0</v>
      </c>
      <c r="G59" s="24">
        <v>294.0</v>
      </c>
      <c r="H59" s="24">
        <v>3638.0</v>
      </c>
      <c r="I59" s="25"/>
      <c r="J59" s="26">
        <v>-18.0889</v>
      </c>
      <c r="K59" s="26">
        <v>-50.2228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5205109.0</v>
      </c>
      <c r="B60" s="18" t="s">
        <v>1176</v>
      </c>
      <c r="C60" s="19">
        <v>64347.0</v>
      </c>
      <c r="D60" s="19">
        <v>43470.0</v>
      </c>
      <c r="E60" s="19">
        <v>43127.0</v>
      </c>
      <c r="F60" s="19">
        <v>81020.0</v>
      </c>
      <c r="G60" s="19">
        <v>5577.0</v>
      </c>
      <c r="H60" s="19">
        <v>86597.0</v>
      </c>
      <c r="I60" s="20"/>
      <c r="J60" s="21">
        <v>-18.1658</v>
      </c>
      <c r="K60" s="21">
        <v>-47.9464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5205208.0</v>
      </c>
      <c r="B61" s="23" t="s">
        <v>1177</v>
      </c>
      <c r="C61" s="24">
        <v>4330.0</v>
      </c>
      <c r="D61" s="24">
        <v>2390.0</v>
      </c>
      <c r="E61" s="24">
        <v>2280.0</v>
      </c>
      <c r="F61" s="24">
        <v>3655.0</v>
      </c>
      <c r="G61" s="24">
        <v>1015.0</v>
      </c>
      <c r="H61" s="24">
        <v>4670.0</v>
      </c>
      <c r="I61" s="25"/>
      <c r="J61" s="26">
        <v>-16.4469</v>
      </c>
      <c r="K61" s="26">
        <v>-49.4939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5205307.0</v>
      </c>
      <c r="B62" s="18" t="s">
        <v>1178</v>
      </c>
      <c r="C62" s="19">
        <v>9150.0</v>
      </c>
      <c r="D62" s="19">
        <v>4915.0</v>
      </c>
      <c r="E62" s="19">
        <v>4479.0</v>
      </c>
      <c r="F62" s="19">
        <v>4747.0</v>
      </c>
      <c r="G62" s="19">
        <v>4647.0</v>
      </c>
      <c r="H62" s="19">
        <v>9394.0</v>
      </c>
      <c r="I62" s="20"/>
      <c r="J62" s="21">
        <v>-13.7975</v>
      </c>
      <c r="K62" s="21">
        <v>-47.4583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5205406.0</v>
      </c>
      <c r="B63" s="23" t="s">
        <v>1179</v>
      </c>
      <c r="C63" s="24">
        <v>22209.0</v>
      </c>
      <c r="D63" s="24">
        <v>10119.0</v>
      </c>
      <c r="E63" s="24">
        <v>10567.0</v>
      </c>
      <c r="F63" s="24">
        <v>19753.0</v>
      </c>
      <c r="G63" s="24">
        <v>933.0</v>
      </c>
      <c r="H63" s="24">
        <v>20686.0</v>
      </c>
      <c r="I63" s="25"/>
      <c r="J63" s="26">
        <v>-15.3083</v>
      </c>
      <c r="K63" s="26">
        <v>-49.5983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5205455.0</v>
      </c>
      <c r="B64" s="18" t="s">
        <v>1180</v>
      </c>
      <c r="C64" s="19">
        <v>6514.0</v>
      </c>
      <c r="D64" s="19">
        <v>3873.0</v>
      </c>
      <c r="E64" s="19">
        <v>3675.0</v>
      </c>
      <c r="F64" s="19">
        <v>5598.0</v>
      </c>
      <c r="G64" s="19">
        <v>1950.0</v>
      </c>
      <c r="H64" s="19">
        <v>7548.0</v>
      </c>
      <c r="I64" s="20"/>
      <c r="J64" s="21">
        <v>-16.9719</v>
      </c>
      <c r="K64" s="21">
        <v>-49.7758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5205471.0</v>
      </c>
      <c r="B65" s="23" t="s">
        <v>1181</v>
      </c>
      <c r="C65" s="24">
        <v>3778.0</v>
      </c>
      <c r="D65" s="24">
        <v>3660.0</v>
      </c>
      <c r="E65" s="24">
        <v>3344.0</v>
      </c>
      <c r="F65" s="24">
        <v>5879.0</v>
      </c>
      <c r="G65" s="24">
        <v>1125.0</v>
      </c>
      <c r="H65" s="24">
        <v>7004.0</v>
      </c>
      <c r="I65" s="25"/>
      <c r="J65" s="26">
        <v>-18.4075</v>
      </c>
      <c r="K65" s="26">
        <v>-52.5489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5205497.0</v>
      </c>
      <c r="B66" s="18" t="s">
        <v>1182</v>
      </c>
      <c r="C66" s="19">
        <v>40377.0</v>
      </c>
      <c r="D66" s="19">
        <v>27416.0</v>
      </c>
      <c r="E66" s="19">
        <v>28467.0</v>
      </c>
      <c r="F66" s="19">
        <v>43613.0</v>
      </c>
      <c r="G66" s="19">
        <v>12270.0</v>
      </c>
      <c r="H66" s="19">
        <v>55883.0</v>
      </c>
      <c r="I66" s="20"/>
      <c r="J66" s="21">
        <v>-16.0772</v>
      </c>
      <c r="K66" s="21">
        <v>-47.9264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5205513.0</v>
      </c>
      <c r="B67" s="23" t="s">
        <v>1183</v>
      </c>
      <c r="C67" s="24">
        <v>14626.0</v>
      </c>
      <c r="D67" s="24">
        <v>8937.0</v>
      </c>
      <c r="E67" s="24">
        <v>8454.0</v>
      </c>
      <c r="F67" s="24">
        <v>6448.0</v>
      </c>
      <c r="G67" s="24">
        <v>10943.0</v>
      </c>
      <c r="H67" s="24">
        <v>17391.0</v>
      </c>
      <c r="I67" s="25"/>
      <c r="J67" s="26">
        <v>-15.7944</v>
      </c>
      <c r="K67" s="26">
        <v>-48.7758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5205521.0</v>
      </c>
      <c r="B68" s="18" t="s">
        <v>1184</v>
      </c>
      <c r="C68" s="19">
        <v>3702.0</v>
      </c>
      <c r="D68" s="19">
        <v>1838.0</v>
      </c>
      <c r="E68" s="19">
        <v>1685.0</v>
      </c>
      <c r="F68" s="19">
        <v>2525.0</v>
      </c>
      <c r="G68" s="19">
        <v>998.0</v>
      </c>
      <c r="H68" s="19">
        <v>3523.0</v>
      </c>
      <c r="I68" s="20"/>
      <c r="J68" s="21">
        <v>-14.1514</v>
      </c>
      <c r="K68" s="21">
        <v>-48.0783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5205703.0</v>
      </c>
      <c r="B69" s="23" t="s">
        <v>1185</v>
      </c>
      <c r="C69" s="24">
        <v>2973.0</v>
      </c>
      <c r="D69" s="24">
        <v>1337.0</v>
      </c>
      <c r="E69" s="24">
        <v>1292.0</v>
      </c>
      <c r="F69" s="24">
        <v>1632.0</v>
      </c>
      <c r="G69" s="24">
        <v>997.0</v>
      </c>
      <c r="H69" s="24">
        <v>2629.0</v>
      </c>
      <c r="I69" s="25"/>
      <c r="J69" s="26">
        <v>-16.2939</v>
      </c>
      <c r="K69" s="26">
        <v>-50.5481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5205802.0</v>
      </c>
      <c r="B70" s="18" t="s">
        <v>1186</v>
      </c>
      <c r="C70" s="19">
        <v>9679.0</v>
      </c>
      <c r="D70" s="19">
        <v>5402.0</v>
      </c>
      <c r="E70" s="19">
        <v>4942.0</v>
      </c>
      <c r="F70" s="19">
        <v>6416.0</v>
      </c>
      <c r="G70" s="19">
        <v>3928.0</v>
      </c>
      <c r="H70" s="19">
        <v>10344.0</v>
      </c>
      <c r="I70" s="20"/>
      <c r="J70" s="21">
        <v>-15.9236</v>
      </c>
      <c r="K70" s="21">
        <v>-48.8086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5205901.0</v>
      </c>
      <c r="B71" s="23" t="s">
        <v>1187</v>
      </c>
      <c r="C71" s="24">
        <v>6655.0</v>
      </c>
      <c r="D71" s="24">
        <v>4275.0</v>
      </c>
      <c r="E71" s="24">
        <v>3889.0</v>
      </c>
      <c r="F71" s="24">
        <v>6303.0</v>
      </c>
      <c r="G71" s="24">
        <v>1861.0</v>
      </c>
      <c r="H71" s="24">
        <v>8164.0</v>
      </c>
      <c r="I71" s="25"/>
      <c r="J71" s="26">
        <v>-18.1425</v>
      </c>
      <c r="K71" s="26">
        <v>-48.5614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5206206.0</v>
      </c>
      <c r="B72" s="18" t="s">
        <v>1188</v>
      </c>
      <c r="C72" s="19">
        <v>34116.0</v>
      </c>
      <c r="D72" s="19">
        <v>23993.0</v>
      </c>
      <c r="E72" s="19">
        <v>22575.0</v>
      </c>
      <c r="F72" s="19">
        <v>38430.0</v>
      </c>
      <c r="G72" s="19">
        <v>8138.0</v>
      </c>
      <c r="H72" s="19">
        <v>46568.0</v>
      </c>
      <c r="I72" s="20"/>
      <c r="J72" s="21">
        <v>-16.7686</v>
      </c>
      <c r="K72" s="21">
        <v>-47.6136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5206305.0</v>
      </c>
      <c r="B73" s="23" t="s">
        <v>1189</v>
      </c>
      <c r="C73" s="24">
        <v>2924.0</v>
      </c>
      <c r="D73" s="24">
        <v>1498.0</v>
      </c>
      <c r="E73" s="24">
        <v>1435.0</v>
      </c>
      <c r="F73" s="24">
        <v>2472.0</v>
      </c>
      <c r="G73" s="24">
        <v>461.0</v>
      </c>
      <c r="H73" s="24">
        <v>2933.0</v>
      </c>
      <c r="I73" s="25"/>
      <c r="J73" s="26">
        <v>-17.1992</v>
      </c>
      <c r="K73" s="26">
        <v>-48.7058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5206404.0</v>
      </c>
      <c r="B74" s="18" t="s">
        <v>1190</v>
      </c>
      <c r="C74" s="19">
        <v>14673.0</v>
      </c>
      <c r="D74" s="19">
        <v>8252.0</v>
      </c>
      <c r="E74" s="19">
        <v>7510.0</v>
      </c>
      <c r="F74" s="19">
        <v>12325.0</v>
      </c>
      <c r="G74" s="19">
        <v>3437.0</v>
      </c>
      <c r="H74" s="19">
        <v>15762.0</v>
      </c>
      <c r="I74" s="20"/>
      <c r="J74" s="21">
        <v>-14.5489</v>
      </c>
      <c r="K74" s="21">
        <v>-49.9692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5206503.0</v>
      </c>
      <c r="B75" s="23" t="s">
        <v>1191</v>
      </c>
      <c r="C75" s="24">
        <v>3660.0</v>
      </c>
      <c r="D75" s="24">
        <v>1794.0</v>
      </c>
      <c r="E75" s="24">
        <v>1761.0</v>
      </c>
      <c r="F75" s="24">
        <v>2675.0</v>
      </c>
      <c r="G75" s="24">
        <v>880.0</v>
      </c>
      <c r="H75" s="24">
        <v>3555.0</v>
      </c>
      <c r="I75" s="25"/>
      <c r="J75" s="26">
        <v>-17.2867</v>
      </c>
      <c r="K75" s="26">
        <v>-49.3814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5206602.0</v>
      </c>
      <c r="B76" s="18" t="s">
        <v>1192</v>
      </c>
      <c r="C76" s="19">
        <v>3105.0</v>
      </c>
      <c r="D76" s="19">
        <v>1512.0</v>
      </c>
      <c r="E76" s="19">
        <v>1449.0</v>
      </c>
      <c r="F76" s="19">
        <v>2419.0</v>
      </c>
      <c r="G76" s="19">
        <v>542.0</v>
      </c>
      <c r="H76" s="19">
        <v>2961.0</v>
      </c>
      <c r="I76" s="20"/>
      <c r="J76" s="21">
        <v>-18.2631</v>
      </c>
      <c r="K76" s="21">
        <v>-48.1511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5206701.0</v>
      </c>
      <c r="B77" s="23" t="s">
        <v>1193</v>
      </c>
      <c r="C77" s="24">
        <v>3303.0</v>
      </c>
      <c r="D77" s="24">
        <v>1712.0</v>
      </c>
      <c r="E77" s="24">
        <v>1585.0</v>
      </c>
      <c r="F77" s="24">
        <v>1857.0</v>
      </c>
      <c r="G77" s="24">
        <v>1440.0</v>
      </c>
      <c r="H77" s="24">
        <v>3297.0</v>
      </c>
      <c r="I77" s="25"/>
      <c r="J77" s="26">
        <v>-14.5639</v>
      </c>
      <c r="K77" s="26">
        <v>-46.1772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5206800.0</v>
      </c>
      <c r="B78" s="18" t="s">
        <v>1194</v>
      </c>
      <c r="C78" s="19">
        <v>2573.0</v>
      </c>
      <c r="D78" s="19">
        <v>1383.0</v>
      </c>
      <c r="E78" s="19">
        <v>1364.0</v>
      </c>
      <c r="F78" s="19">
        <v>2182.0</v>
      </c>
      <c r="G78" s="19">
        <v>565.0</v>
      </c>
      <c r="H78" s="19">
        <v>2747.0</v>
      </c>
      <c r="I78" s="20"/>
      <c r="J78" s="21">
        <v>-16.2525</v>
      </c>
      <c r="K78" s="21">
        <v>-49.37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5206909.0</v>
      </c>
      <c r="B79" s="23" t="s">
        <v>1195</v>
      </c>
      <c r="C79" s="24">
        <v>2109.0</v>
      </c>
      <c r="D79" s="24">
        <v>1077.0</v>
      </c>
      <c r="E79" s="24">
        <v>973.0</v>
      </c>
      <c r="F79" s="24">
        <v>1398.0</v>
      </c>
      <c r="G79" s="24">
        <v>652.0</v>
      </c>
      <c r="H79" s="24">
        <v>2050.0</v>
      </c>
      <c r="I79" s="25"/>
      <c r="J79" s="26">
        <v>-18.1531</v>
      </c>
      <c r="K79" s="26">
        <v>-47.5617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5207105.0</v>
      </c>
      <c r="B80" s="18" t="s">
        <v>1196</v>
      </c>
      <c r="C80" s="19">
        <v>2498.0</v>
      </c>
      <c r="D80" s="19">
        <v>1262.0</v>
      </c>
      <c r="E80" s="19">
        <v>1217.0</v>
      </c>
      <c r="F80" s="19">
        <v>1506.0</v>
      </c>
      <c r="G80" s="19">
        <v>973.0</v>
      </c>
      <c r="H80" s="19">
        <v>2479.0</v>
      </c>
      <c r="I80" s="20"/>
      <c r="J80" s="21">
        <v>-16.2342</v>
      </c>
      <c r="K80" s="21">
        <v>-51.2556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5208301.0</v>
      </c>
      <c r="B81" s="23" t="s">
        <v>1197</v>
      </c>
      <c r="C81" s="24">
        <v>5172.0</v>
      </c>
      <c r="D81" s="24">
        <v>2596.0</v>
      </c>
      <c r="E81" s="24">
        <v>2371.0</v>
      </c>
      <c r="F81" s="24">
        <v>3492.0</v>
      </c>
      <c r="G81" s="24">
        <v>1475.0</v>
      </c>
      <c r="H81" s="24">
        <v>4967.0</v>
      </c>
      <c r="I81" s="25"/>
      <c r="J81" s="26">
        <v>-13.295</v>
      </c>
      <c r="K81" s="26">
        <v>-46.3931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5207253.0</v>
      </c>
      <c r="B82" s="137" t="s">
        <v>1198</v>
      </c>
      <c r="C82" s="138">
        <v>8558.0</v>
      </c>
      <c r="D82" s="138">
        <v>4162.0</v>
      </c>
      <c r="E82" s="138">
        <v>3730.0</v>
      </c>
      <c r="F82" s="138">
        <v>4916.0</v>
      </c>
      <c r="G82" s="138">
        <v>2976.0</v>
      </c>
      <c r="H82" s="138">
        <v>7892.0</v>
      </c>
      <c r="I82" s="142"/>
      <c r="J82" s="21">
        <v>-16.7203</v>
      </c>
      <c r="K82" s="21">
        <v>-52.3194</v>
      </c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ht="15.75" customHeight="1">
      <c r="A83" s="22">
        <v>5207352.0</v>
      </c>
      <c r="B83" s="23" t="s">
        <v>1199</v>
      </c>
      <c r="C83" s="24">
        <v>3803.0</v>
      </c>
      <c r="D83" s="24">
        <v>1930.0</v>
      </c>
      <c r="E83" s="24">
        <v>1803.0</v>
      </c>
      <c r="F83" s="24">
        <v>2569.0</v>
      </c>
      <c r="G83" s="24">
        <v>1164.0</v>
      </c>
      <c r="H83" s="24">
        <v>3733.0</v>
      </c>
      <c r="I83" s="25"/>
      <c r="J83" s="26">
        <v>-17.4239</v>
      </c>
      <c r="K83" s="26">
        <v>-49.6633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5207402.0</v>
      </c>
      <c r="B84" s="18" t="s">
        <v>1200</v>
      </c>
      <c r="C84" s="19">
        <v>10223.0</v>
      </c>
      <c r="D84" s="19">
        <v>5778.0</v>
      </c>
      <c r="E84" s="19">
        <v>5488.0</v>
      </c>
      <c r="F84" s="19">
        <v>9538.0</v>
      </c>
      <c r="G84" s="19">
        <v>1728.0</v>
      </c>
      <c r="H84" s="19">
        <v>11266.0</v>
      </c>
      <c r="I84" s="20"/>
      <c r="J84" s="21">
        <v>-17.3383</v>
      </c>
      <c r="K84" s="21">
        <v>-49.9314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5207501.0</v>
      </c>
      <c r="B85" s="23" t="s">
        <v>1201</v>
      </c>
      <c r="C85" s="24">
        <v>3398.0</v>
      </c>
      <c r="D85" s="24">
        <v>1722.0</v>
      </c>
      <c r="E85" s="24">
        <v>1596.0</v>
      </c>
      <c r="F85" s="24">
        <v>2929.0</v>
      </c>
      <c r="G85" s="24">
        <v>389.0</v>
      </c>
      <c r="H85" s="24">
        <v>3318.0</v>
      </c>
      <c r="I85" s="25"/>
      <c r="J85" s="26">
        <v>-13.8683</v>
      </c>
      <c r="K85" s="26">
        <v>-49.0725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5207535.0</v>
      </c>
      <c r="B86" s="18" t="s">
        <v>1202</v>
      </c>
      <c r="C86" s="19">
        <v>7419.0</v>
      </c>
      <c r="D86" s="19">
        <v>3652.0</v>
      </c>
      <c r="E86" s="19">
        <v>3328.0</v>
      </c>
      <c r="F86" s="19">
        <v>3850.0</v>
      </c>
      <c r="G86" s="19">
        <v>3130.0</v>
      </c>
      <c r="H86" s="19">
        <v>6980.0</v>
      </c>
      <c r="I86" s="20"/>
      <c r="J86" s="21">
        <v>-15.4461</v>
      </c>
      <c r="K86" s="21">
        <v>-50.3606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5207600.0</v>
      </c>
      <c r="B87" s="23" t="s">
        <v>1203</v>
      </c>
      <c r="C87" s="24">
        <v>7093.0</v>
      </c>
      <c r="D87" s="24">
        <v>3248.0</v>
      </c>
      <c r="E87" s="24">
        <v>3070.0</v>
      </c>
      <c r="F87" s="24">
        <v>4074.0</v>
      </c>
      <c r="G87" s="24">
        <v>2244.0</v>
      </c>
      <c r="H87" s="24">
        <v>6318.0</v>
      </c>
      <c r="I87" s="25"/>
      <c r="J87" s="26">
        <v>-16.1831</v>
      </c>
      <c r="K87" s="26">
        <v>-50.7797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5207808.0</v>
      </c>
      <c r="B88" s="18" t="s">
        <v>1204</v>
      </c>
      <c r="C88" s="19">
        <v>9909.0</v>
      </c>
      <c r="D88" s="19">
        <v>5715.0</v>
      </c>
      <c r="E88" s="19">
        <v>5888.0</v>
      </c>
      <c r="F88" s="19">
        <v>8791.0</v>
      </c>
      <c r="G88" s="19">
        <v>2812.0</v>
      </c>
      <c r="H88" s="19">
        <v>11603.0</v>
      </c>
      <c r="I88" s="20"/>
      <c r="J88" s="21">
        <v>-16.5819</v>
      </c>
      <c r="K88" s="21">
        <v>-50.305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5207907.0</v>
      </c>
      <c r="B89" s="23" t="s">
        <v>1205</v>
      </c>
      <c r="C89" s="24">
        <v>7514.0</v>
      </c>
      <c r="D89" s="24">
        <v>6642.0</v>
      </c>
      <c r="E89" s="24">
        <v>5416.0</v>
      </c>
      <c r="F89" s="24">
        <v>3175.0</v>
      </c>
      <c r="G89" s="24">
        <v>8883.0</v>
      </c>
      <c r="H89" s="24">
        <v>12058.0</v>
      </c>
      <c r="I89" s="25"/>
      <c r="J89" s="26">
        <v>-14.4486</v>
      </c>
      <c r="K89" s="26">
        <v>-47.0503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5208004.0</v>
      </c>
      <c r="B90" s="18" t="s">
        <v>1206</v>
      </c>
      <c r="C90" s="19">
        <v>78651.0</v>
      </c>
      <c r="D90" s="19">
        <v>49965.0</v>
      </c>
      <c r="E90" s="19">
        <v>50119.0</v>
      </c>
      <c r="F90" s="19">
        <v>92035.0</v>
      </c>
      <c r="G90" s="19">
        <v>8049.0</v>
      </c>
      <c r="H90" s="19">
        <v>100084.0</v>
      </c>
      <c r="I90" s="20"/>
      <c r="J90" s="21">
        <v>-15.5372</v>
      </c>
      <c r="K90" s="21">
        <v>-47.3344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5208103.0</v>
      </c>
      <c r="B91" s="23" t="s">
        <v>1207</v>
      </c>
      <c r="C91" s="24">
        <v>5589.0</v>
      </c>
      <c r="D91" s="24">
        <v>2481.0</v>
      </c>
      <c r="E91" s="24">
        <v>2410.0</v>
      </c>
      <c r="F91" s="24">
        <v>3615.0</v>
      </c>
      <c r="G91" s="24">
        <v>1276.0</v>
      </c>
      <c r="H91" s="24">
        <v>4891.0</v>
      </c>
      <c r="I91" s="25"/>
      <c r="J91" s="26">
        <v>-13.6536</v>
      </c>
      <c r="K91" s="26">
        <v>-48.8819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5208152.0</v>
      </c>
      <c r="B92" s="18" t="s">
        <v>1208</v>
      </c>
      <c r="C92" s="19">
        <v>0.0</v>
      </c>
      <c r="D92" s="19">
        <v>1724.0</v>
      </c>
      <c r="E92" s="19">
        <v>1551.0</v>
      </c>
      <c r="F92" s="19">
        <v>1094.0</v>
      </c>
      <c r="G92" s="19">
        <v>2181.0</v>
      </c>
      <c r="H92" s="19">
        <v>3275.0</v>
      </c>
      <c r="I92" s="20"/>
      <c r="J92" s="21">
        <v>-16.46388888888889</v>
      </c>
      <c r="K92" s="21">
        <v>-48.67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5208400.0</v>
      </c>
      <c r="B93" s="23" t="s">
        <v>1209</v>
      </c>
      <c r="C93" s="24">
        <v>10671.0</v>
      </c>
      <c r="D93" s="24">
        <v>5439.0</v>
      </c>
      <c r="E93" s="24">
        <v>5242.0</v>
      </c>
      <c r="F93" s="24">
        <v>9677.0</v>
      </c>
      <c r="G93" s="24">
        <v>1004.0</v>
      </c>
      <c r="H93" s="24">
        <v>10681.0</v>
      </c>
      <c r="I93" s="25"/>
      <c r="J93" s="26">
        <v>-16.5106</v>
      </c>
      <c r="K93" s="26">
        <v>-49.0239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5208509.0</v>
      </c>
      <c r="B94" s="18" t="s">
        <v>1210</v>
      </c>
      <c r="C94" s="19">
        <v>4967.0</v>
      </c>
      <c r="D94" s="19">
        <v>2641.0</v>
      </c>
      <c r="E94" s="19">
        <v>2627.0</v>
      </c>
      <c r="F94" s="19">
        <v>4542.0</v>
      </c>
      <c r="G94" s="19">
        <v>726.0</v>
      </c>
      <c r="H94" s="19">
        <v>5268.0</v>
      </c>
      <c r="I94" s="20"/>
      <c r="J94" s="21">
        <v>-18.1317</v>
      </c>
      <c r="K94" s="21">
        <v>-48.085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5208608.0</v>
      </c>
      <c r="B95" s="23" t="s">
        <v>1211</v>
      </c>
      <c r="C95" s="24">
        <v>49160.0</v>
      </c>
      <c r="D95" s="24">
        <v>30067.0</v>
      </c>
      <c r="E95" s="24">
        <v>29478.0</v>
      </c>
      <c r="F95" s="24">
        <v>55665.0</v>
      </c>
      <c r="G95" s="24">
        <v>3880.0</v>
      </c>
      <c r="H95" s="24">
        <v>59545.0</v>
      </c>
      <c r="I95" s="25"/>
      <c r="J95" s="26">
        <v>-15.3175</v>
      </c>
      <c r="K95" s="26">
        <v>-49.1175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5208707.0</v>
      </c>
      <c r="B96" s="18" t="s">
        <v>1212</v>
      </c>
      <c r="C96" s="19">
        <v>1093007.0</v>
      </c>
      <c r="D96" s="19">
        <v>620816.0</v>
      </c>
      <c r="E96" s="19">
        <v>681076.0</v>
      </c>
      <c r="F96" s="19">
        <v>1296969.0</v>
      </c>
      <c r="G96" s="19">
        <v>4923.0</v>
      </c>
      <c r="H96" s="19">
        <v>1301892.0</v>
      </c>
      <c r="I96" s="20"/>
      <c r="J96" s="21">
        <v>-16.6786</v>
      </c>
      <c r="K96" s="21">
        <v>-49.2539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5208806.0</v>
      </c>
      <c r="B97" s="23" t="s">
        <v>1213</v>
      </c>
      <c r="C97" s="24">
        <v>18719.0</v>
      </c>
      <c r="D97" s="24">
        <v>17100.0</v>
      </c>
      <c r="E97" s="24">
        <v>16961.0</v>
      </c>
      <c r="F97" s="24">
        <v>33455.0</v>
      </c>
      <c r="G97" s="24">
        <v>606.0</v>
      </c>
      <c r="H97" s="24">
        <v>34061.0</v>
      </c>
      <c r="I97" s="25"/>
      <c r="J97" s="26">
        <v>-16.4961</v>
      </c>
      <c r="K97" s="26">
        <v>-49.4264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5208905.0</v>
      </c>
      <c r="B98" s="18" t="s">
        <v>1214</v>
      </c>
      <c r="C98" s="19">
        <v>27120.0</v>
      </c>
      <c r="D98" s="19">
        <v>12277.0</v>
      </c>
      <c r="E98" s="19">
        <v>12468.0</v>
      </c>
      <c r="F98" s="19">
        <v>18664.0</v>
      </c>
      <c r="G98" s="19">
        <v>6081.0</v>
      </c>
      <c r="H98" s="19">
        <v>24745.0</v>
      </c>
      <c r="I98" s="20"/>
      <c r="J98" s="21">
        <v>-15.9344</v>
      </c>
      <c r="K98" s="21">
        <v>-50.1403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5209101.0</v>
      </c>
      <c r="B99" s="23" t="s">
        <v>1215</v>
      </c>
      <c r="C99" s="24">
        <v>31130.0</v>
      </c>
      <c r="D99" s="24">
        <v>16218.0</v>
      </c>
      <c r="E99" s="24">
        <v>16263.0</v>
      </c>
      <c r="F99" s="24">
        <v>29934.0</v>
      </c>
      <c r="G99" s="24">
        <v>2547.0</v>
      </c>
      <c r="H99" s="24">
        <v>32481.0</v>
      </c>
      <c r="I99" s="25"/>
      <c r="J99" s="26">
        <v>-18.0125</v>
      </c>
      <c r="K99" s="26">
        <v>-49.3547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5209150.0</v>
      </c>
      <c r="B100" s="18" t="s">
        <v>1216</v>
      </c>
      <c r="C100" s="19">
        <v>4009.0</v>
      </c>
      <c r="D100" s="19">
        <v>2565.0</v>
      </c>
      <c r="E100" s="19">
        <v>2383.0</v>
      </c>
      <c r="F100" s="19">
        <v>3894.0</v>
      </c>
      <c r="G100" s="19">
        <v>1054.0</v>
      </c>
      <c r="H100" s="19">
        <v>4948.0</v>
      </c>
      <c r="I100" s="20"/>
      <c r="J100" s="21">
        <v>-18.6425</v>
      </c>
      <c r="K100" s="21">
        <v>-50.0661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5209200.0</v>
      </c>
      <c r="B101" s="23" t="s">
        <v>1217</v>
      </c>
      <c r="C101" s="24">
        <v>13863.0</v>
      </c>
      <c r="D101" s="24">
        <v>6983.0</v>
      </c>
      <c r="E101" s="24">
        <v>7019.0</v>
      </c>
      <c r="F101" s="24">
        <v>11354.0</v>
      </c>
      <c r="G101" s="24">
        <v>2648.0</v>
      </c>
      <c r="H101" s="24">
        <v>14002.0</v>
      </c>
      <c r="I101" s="25"/>
      <c r="J101" s="26">
        <v>-16.8306</v>
      </c>
      <c r="K101" s="26">
        <v>-49.5319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5209291.0</v>
      </c>
      <c r="B102" s="18" t="s">
        <v>1218</v>
      </c>
      <c r="C102" s="19">
        <v>2794.0</v>
      </c>
      <c r="D102" s="19">
        <v>1187.0</v>
      </c>
      <c r="E102" s="19">
        <v>1185.0</v>
      </c>
      <c r="F102" s="19">
        <v>1442.0</v>
      </c>
      <c r="G102" s="19">
        <v>930.0</v>
      </c>
      <c r="H102" s="19">
        <v>2372.0</v>
      </c>
      <c r="I102" s="20"/>
      <c r="J102" s="21">
        <v>-15.6142</v>
      </c>
      <c r="K102" s="21">
        <v>-50.0239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5209408.0</v>
      </c>
      <c r="B103" s="23" t="s">
        <v>1219</v>
      </c>
      <c r="C103" s="24">
        <v>4678.0</v>
      </c>
      <c r="D103" s="24">
        <v>2294.0</v>
      </c>
      <c r="E103" s="24">
        <v>1968.0</v>
      </c>
      <c r="F103" s="24">
        <v>1764.0</v>
      </c>
      <c r="G103" s="24">
        <v>2498.0</v>
      </c>
      <c r="H103" s="24">
        <v>4262.0</v>
      </c>
      <c r="I103" s="25"/>
      <c r="J103" s="26">
        <v>-13.9358</v>
      </c>
      <c r="K103" s="26">
        <v>-46.4803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5209457.0</v>
      </c>
      <c r="B104" s="18" t="s">
        <v>1220</v>
      </c>
      <c r="C104" s="19">
        <v>2844.0</v>
      </c>
      <c r="D104" s="19">
        <v>1227.0</v>
      </c>
      <c r="E104" s="19">
        <v>1079.0</v>
      </c>
      <c r="F104" s="19">
        <v>1133.0</v>
      </c>
      <c r="G104" s="19">
        <v>1173.0</v>
      </c>
      <c r="H104" s="19">
        <v>2306.0</v>
      </c>
      <c r="I104" s="20"/>
      <c r="J104" s="21">
        <v>-14.7317</v>
      </c>
      <c r="K104" s="21">
        <v>-49.7017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5209606.0</v>
      </c>
      <c r="B105" s="23" t="s">
        <v>1221</v>
      </c>
      <c r="C105" s="24">
        <v>3445.0</v>
      </c>
      <c r="D105" s="24">
        <v>1826.0</v>
      </c>
      <c r="E105" s="24">
        <v>1742.0</v>
      </c>
      <c r="F105" s="24">
        <v>2643.0</v>
      </c>
      <c r="G105" s="24">
        <v>925.0</v>
      </c>
      <c r="H105" s="24">
        <v>3568.0</v>
      </c>
      <c r="I105" s="25"/>
      <c r="J105" s="26">
        <v>-15.7189</v>
      </c>
      <c r="K105" s="26">
        <v>-49.8292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5209705.0</v>
      </c>
      <c r="B106" s="18" t="s">
        <v>574</v>
      </c>
      <c r="C106" s="19">
        <v>13086.0</v>
      </c>
      <c r="D106" s="19">
        <v>8937.0</v>
      </c>
      <c r="E106" s="19">
        <v>8461.0</v>
      </c>
      <c r="F106" s="19">
        <v>10455.0</v>
      </c>
      <c r="G106" s="19">
        <v>6943.0</v>
      </c>
      <c r="H106" s="19">
        <v>17398.0</v>
      </c>
      <c r="I106" s="20"/>
      <c r="J106" s="21">
        <v>-16.9622</v>
      </c>
      <c r="K106" s="21">
        <v>-49.2281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5209804.0</v>
      </c>
      <c r="B107" s="23" t="s">
        <v>1222</v>
      </c>
      <c r="C107" s="24">
        <v>4548.0</v>
      </c>
      <c r="D107" s="24">
        <v>2043.0</v>
      </c>
      <c r="E107" s="24">
        <v>1986.0</v>
      </c>
      <c r="F107" s="24">
        <v>2980.0</v>
      </c>
      <c r="G107" s="24">
        <v>1049.0</v>
      </c>
      <c r="H107" s="24">
        <v>4029.0</v>
      </c>
      <c r="I107" s="25"/>
      <c r="J107" s="26">
        <v>-14.7244</v>
      </c>
      <c r="K107" s="26">
        <v>-49.465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5209903.0</v>
      </c>
      <c r="B108" s="18" t="s">
        <v>1223</v>
      </c>
      <c r="C108" s="19">
        <v>11295.0</v>
      </c>
      <c r="D108" s="19">
        <v>6380.0</v>
      </c>
      <c r="E108" s="19">
        <v>6058.0</v>
      </c>
      <c r="F108" s="19">
        <v>9300.0</v>
      </c>
      <c r="G108" s="19">
        <v>3138.0</v>
      </c>
      <c r="H108" s="19">
        <v>12438.0</v>
      </c>
      <c r="I108" s="20"/>
      <c r="J108" s="21">
        <v>-14.0958</v>
      </c>
      <c r="K108" s="21">
        <v>-46.6317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5209937.0</v>
      </c>
      <c r="B109" s="67" t="s">
        <v>1224</v>
      </c>
      <c r="C109" s="68">
        <v>5239.0</v>
      </c>
      <c r="D109" s="68">
        <v>2918.0</v>
      </c>
      <c r="E109" s="68">
        <v>2784.0</v>
      </c>
      <c r="F109" s="68">
        <v>4818.0</v>
      </c>
      <c r="G109" s="68">
        <v>884.0</v>
      </c>
      <c r="H109" s="68">
        <v>5702.0</v>
      </c>
      <c r="I109" s="147"/>
      <c r="J109" s="26">
        <v>-18.4881</v>
      </c>
      <c r="K109" s="26">
        <v>-49.9872</v>
      </c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ht="15.75" customHeight="1">
      <c r="A110" s="17">
        <v>5209952.0</v>
      </c>
      <c r="B110" s="18" t="s">
        <v>1225</v>
      </c>
      <c r="C110" s="19">
        <v>11816.0</v>
      </c>
      <c r="D110" s="19">
        <v>7084.0</v>
      </c>
      <c r="E110" s="19">
        <v>6619.0</v>
      </c>
      <c r="F110" s="19">
        <v>11667.0</v>
      </c>
      <c r="G110" s="19">
        <v>2036.0</v>
      </c>
      <c r="H110" s="19">
        <v>13703.0</v>
      </c>
      <c r="I110" s="20"/>
      <c r="J110" s="21">
        <v>-17.1381</v>
      </c>
      <c r="K110" s="21">
        <v>-49.9881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5210000.0</v>
      </c>
      <c r="B111" s="23" t="s">
        <v>1226</v>
      </c>
      <c r="C111" s="24">
        <v>43897.0</v>
      </c>
      <c r="D111" s="24">
        <v>23620.0</v>
      </c>
      <c r="E111" s="24">
        <v>24592.0</v>
      </c>
      <c r="F111" s="24">
        <v>45079.0</v>
      </c>
      <c r="G111" s="24">
        <v>3133.0</v>
      </c>
      <c r="H111" s="24">
        <v>48212.0</v>
      </c>
      <c r="I111" s="25"/>
      <c r="J111" s="26">
        <v>-16.3578</v>
      </c>
      <c r="K111" s="26">
        <v>-49.4961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5210109.0</v>
      </c>
      <c r="B112" s="18" t="s">
        <v>1227</v>
      </c>
      <c r="C112" s="19">
        <v>22628.0</v>
      </c>
      <c r="D112" s="19">
        <v>12444.0</v>
      </c>
      <c r="E112" s="19">
        <v>12301.0</v>
      </c>
      <c r="F112" s="19">
        <v>21337.0</v>
      </c>
      <c r="G112" s="19">
        <v>3408.0</v>
      </c>
      <c r="H112" s="19">
        <v>24745.0</v>
      </c>
      <c r="I112" s="20"/>
      <c r="J112" s="21">
        <v>-17.7219</v>
      </c>
      <c r="K112" s="21">
        <v>-48.1597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5210158.0</v>
      </c>
      <c r="B113" s="23" t="s">
        <v>1228</v>
      </c>
      <c r="C113" s="24">
        <v>0.0</v>
      </c>
      <c r="D113" s="24">
        <v>1451.0</v>
      </c>
      <c r="E113" s="24">
        <v>1393.0</v>
      </c>
      <c r="F113" s="24">
        <v>1272.0</v>
      </c>
      <c r="G113" s="24">
        <v>1572.0</v>
      </c>
      <c r="H113" s="24">
        <v>2844.0</v>
      </c>
      <c r="I113" s="25"/>
      <c r="J113" s="26">
        <v>-15.17</v>
      </c>
      <c r="K113" s="26">
        <v>-49.670833333333334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5210208.0</v>
      </c>
      <c r="B114" s="18" t="s">
        <v>1229</v>
      </c>
      <c r="C114" s="19">
        <v>31300.0</v>
      </c>
      <c r="D114" s="19">
        <v>15307.0</v>
      </c>
      <c r="E114" s="19">
        <v>15967.0</v>
      </c>
      <c r="F114" s="19">
        <v>28545.0</v>
      </c>
      <c r="G114" s="19">
        <v>2729.0</v>
      </c>
      <c r="H114" s="19">
        <v>31274.0</v>
      </c>
      <c r="I114" s="20"/>
      <c r="J114" s="21">
        <v>-16.4419</v>
      </c>
      <c r="K114" s="21">
        <v>-51.1178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5210307.0</v>
      </c>
      <c r="B115" s="23" t="s">
        <v>1230</v>
      </c>
      <c r="C115" s="24">
        <v>3004.0</v>
      </c>
      <c r="D115" s="24">
        <v>1464.0</v>
      </c>
      <c r="E115" s="24">
        <v>1424.0</v>
      </c>
      <c r="F115" s="24">
        <v>2250.0</v>
      </c>
      <c r="G115" s="24">
        <v>638.0</v>
      </c>
      <c r="H115" s="24">
        <v>2888.0</v>
      </c>
      <c r="I115" s="25"/>
      <c r="J115" s="26">
        <v>-16.3178</v>
      </c>
      <c r="K115" s="26">
        <v>-50.9081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5210406.0</v>
      </c>
      <c r="B116" s="18" t="s">
        <v>1231</v>
      </c>
      <c r="C116" s="19">
        <v>27879.0</v>
      </c>
      <c r="D116" s="19">
        <v>17880.0</v>
      </c>
      <c r="E116" s="19">
        <v>17532.0</v>
      </c>
      <c r="F116" s="19">
        <v>29802.0</v>
      </c>
      <c r="G116" s="19">
        <v>5610.0</v>
      </c>
      <c r="H116" s="19">
        <v>35412.0</v>
      </c>
      <c r="I116" s="20"/>
      <c r="J116" s="21">
        <v>-16.0203</v>
      </c>
      <c r="K116" s="21">
        <v>-49.8103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5210562.0</v>
      </c>
      <c r="B117" s="23" t="s">
        <v>1232</v>
      </c>
      <c r="C117" s="24">
        <v>4385.0</v>
      </c>
      <c r="D117" s="24">
        <v>2275.0</v>
      </c>
      <c r="E117" s="24">
        <v>2233.0</v>
      </c>
      <c r="F117" s="24">
        <v>3963.0</v>
      </c>
      <c r="G117" s="24">
        <v>545.0</v>
      </c>
      <c r="H117" s="24">
        <v>4508.0</v>
      </c>
      <c r="I117" s="25"/>
      <c r="J117" s="26">
        <v>-15.9186</v>
      </c>
      <c r="K117" s="26">
        <v>-49.6044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5210604.0</v>
      </c>
      <c r="B118" s="18" t="s">
        <v>1233</v>
      </c>
      <c r="C118" s="19">
        <v>5696.0</v>
      </c>
      <c r="D118" s="19">
        <v>2736.0</v>
      </c>
      <c r="E118" s="19">
        <v>2693.0</v>
      </c>
      <c r="F118" s="19">
        <v>4515.0</v>
      </c>
      <c r="G118" s="19">
        <v>914.0</v>
      </c>
      <c r="H118" s="19">
        <v>5429.0</v>
      </c>
      <c r="I118" s="20"/>
      <c r="J118" s="21">
        <v>-15.7583</v>
      </c>
      <c r="K118" s="21">
        <v>-49.6342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5210802.0</v>
      </c>
      <c r="B119" s="23" t="s">
        <v>1234</v>
      </c>
      <c r="C119" s="24">
        <v>6572.0</v>
      </c>
      <c r="D119" s="24">
        <v>2510.0</v>
      </c>
      <c r="E119" s="24">
        <v>2556.0</v>
      </c>
      <c r="F119" s="24">
        <v>3744.0</v>
      </c>
      <c r="G119" s="24">
        <v>1322.0</v>
      </c>
      <c r="H119" s="24">
        <v>5066.0</v>
      </c>
      <c r="I119" s="25"/>
      <c r="J119" s="26">
        <v>-19.0675</v>
      </c>
      <c r="K119" s="26">
        <v>-51.5444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5210901.0</v>
      </c>
      <c r="B120" s="18" t="s">
        <v>1235</v>
      </c>
      <c r="C120" s="19">
        <v>13931.0</v>
      </c>
      <c r="D120" s="19">
        <v>9408.0</v>
      </c>
      <c r="E120" s="19">
        <v>9073.0</v>
      </c>
      <c r="F120" s="19">
        <v>16698.0</v>
      </c>
      <c r="G120" s="19">
        <v>1783.0</v>
      </c>
      <c r="H120" s="19">
        <v>18481.0</v>
      </c>
      <c r="I120" s="20"/>
      <c r="J120" s="21">
        <v>-14.9508</v>
      </c>
      <c r="K120" s="21">
        <v>-49.5494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5211008.0</v>
      </c>
      <c r="B121" s="23" t="s">
        <v>1236</v>
      </c>
      <c r="C121" s="24">
        <v>10856.0</v>
      </c>
      <c r="D121" s="24">
        <v>3972.0</v>
      </c>
      <c r="E121" s="24">
        <v>3879.0</v>
      </c>
      <c r="F121" s="24">
        <v>5548.0</v>
      </c>
      <c r="G121" s="24">
        <v>2303.0</v>
      </c>
      <c r="H121" s="24">
        <v>7851.0</v>
      </c>
      <c r="I121" s="25"/>
      <c r="J121" s="26">
        <v>-15.8233</v>
      </c>
      <c r="K121" s="26">
        <v>-50.6133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5211206.0</v>
      </c>
      <c r="B122" s="18" t="s">
        <v>1237</v>
      </c>
      <c r="C122" s="19">
        <v>26740.0</v>
      </c>
      <c r="D122" s="19">
        <v>12901.0</v>
      </c>
      <c r="E122" s="19">
        <v>13184.0</v>
      </c>
      <c r="F122" s="19">
        <v>21213.0</v>
      </c>
      <c r="G122" s="19">
        <v>4872.0</v>
      </c>
      <c r="H122" s="19">
        <v>26085.0</v>
      </c>
      <c r="I122" s="20"/>
      <c r="J122" s="21">
        <v>-15.5622</v>
      </c>
      <c r="K122" s="21">
        <v>-49.9486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5211305.0</v>
      </c>
      <c r="B123" s="23" t="s">
        <v>1238</v>
      </c>
      <c r="C123" s="24">
        <v>5446.0</v>
      </c>
      <c r="D123" s="24">
        <v>3317.0</v>
      </c>
      <c r="E123" s="24">
        <v>2981.0</v>
      </c>
      <c r="F123" s="24">
        <v>4078.0</v>
      </c>
      <c r="G123" s="24">
        <v>2220.0</v>
      </c>
      <c r="H123" s="24">
        <v>6298.0</v>
      </c>
      <c r="I123" s="25"/>
      <c r="J123" s="26">
        <v>-18.7692</v>
      </c>
      <c r="K123" s="26">
        <v>-51.3481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5211404.0</v>
      </c>
      <c r="B124" s="18" t="s">
        <v>1239</v>
      </c>
      <c r="C124" s="19">
        <v>8277.0</v>
      </c>
      <c r="D124" s="19">
        <v>4234.0</v>
      </c>
      <c r="E124" s="19">
        <v>4315.0</v>
      </c>
      <c r="F124" s="19">
        <v>6426.0</v>
      </c>
      <c r="G124" s="19">
        <v>2123.0</v>
      </c>
      <c r="H124" s="19">
        <v>8549.0</v>
      </c>
      <c r="I124" s="20"/>
      <c r="J124" s="21">
        <v>-16.2006</v>
      </c>
      <c r="K124" s="21">
        <v>-49.6081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5211503.0</v>
      </c>
      <c r="B125" s="23" t="s">
        <v>1240</v>
      </c>
      <c r="C125" s="24">
        <v>81430.0</v>
      </c>
      <c r="D125" s="24">
        <v>45825.0</v>
      </c>
      <c r="E125" s="24">
        <v>47117.0</v>
      </c>
      <c r="F125" s="24">
        <v>89000.0</v>
      </c>
      <c r="G125" s="24">
        <v>3942.0</v>
      </c>
      <c r="H125" s="24">
        <v>92942.0</v>
      </c>
      <c r="I125" s="25"/>
      <c r="J125" s="26">
        <v>-18.4192</v>
      </c>
      <c r="K125" s="26">
        <v>-49.2153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5211602.0</v>
      </c>
      <c r="B126" s="18" t="s">
        <v>1241</v>
      </c>
      <c r="C126" s="19">
        <v>2992.0</v>
      </c>
      <c r="D126" s="19">
        <v>1405.0</v>
      </c>
      <c r="E126" s="19">
        <v>1258.0</v>
      </c>
      <c r="F126" s="19">
        <v>1535.0</v>
      </c>
      <c r="G126" s="19">
        <v>1128.0</v>
      </c>
      <c r="H126" s="19">
        <v>2663.0</v>
      </c>
      <c r="I126" s="20"/>
      <c r="J126" s="21">
        <v>-16.6019</v>
      </c>
      <c r="K126" s="21">
        <v>-50.7939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5211701.0</v>
      </c>
      <c r="B127" s="23" t="s">
        <v>1242</v>
      </c>
      <c r="C127" s="24">
        <v>6342.0</v>
      </c>
      <c r="D127" s="24">
        <v>3175.0</v>
      </c>
      <c r="E127" s="24">
        <v>2989.0</v>
      </c>
      <c r="F127" s="24">
        <v>4154.0</v>
      </c>
      <c r="G127" s="24">
        <v>2010.0</v>
      </c>
      <c r="H127" s="24">
        <v>6164.0</v>
      </c>
      <c r="I127" s="25"/>
      <c r="J127" s="26">
        <v>-17.0486</v>
      </c>
      <c r="K127" s="26">
        <v>-50.1461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5211800.0</v>
      </c>
      <c r="B128" s="18" t="s">
        <v>1243</v>
      </c>
      <c r="C128" s="19">
        <v>33284.0</v>
      </c>
      <c r="D128" s="19">
        <v>21249.0</v>
      </c>
      <c r="E128" s="19">
        <v>20639.0</v>
      </c>
      <c r="F128" s="19">
        <v>35318.0</v>
      </c>
      <c r="G128" s="19">
        <v>6570.0</v>
      </c>
      <c r="H128" s="19">
        <v>41888.0</v>
      </c>
      <c r="I128" s="20"/>
      <c r="J128" s="21">
        <v>-15.7569</v>
      </c>
      <c r="K128" s="21">
        <v>-49.3344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5211909.0</v>
      </c>
      <c r="B129" s="23" t="s">
        <v>1244</v>
      </c>
      <c r="C129" s="24">
        <v>75451.0</v>
      </c>
      <c r="D129" s="24">
        <v>43998.0</v>
      </c>
      <c r="E129" s="24">
        <v>44050.0</v>
      </c>
      <c r="F129" s="24">
        <v>81044.0</v>
      </c>
      <c r="G129" s="24">
        <v>7004.0</v>
      </c>
      <c r="H129" s="24">
        <v>88048.0</v>
      </c>
      <c r="I129" s="25"/>
      <c r="J129" s="26">
        <v>-17.8814</v>
      </c>
      <c r="K129" s="26">
        <v>-51.7144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5212006.0</v>
      </c>
      <c r="B130" s="18" t="s">
        <v>1245</v>
      </c>
      <c r="C130" s="19">
        <v>3154.0</v>
      </c>
      <c r="D130" s="19">
        <v>1517.0</v>
      </c>
      <c r="E130" s="19">
        <v>1483.0</v>
      </c>
      <c r="F130" s="19">
        <v>2358.0</v>
      </c>
      <c r="G130" s="19">
        <v>642.0</v>
      </c>
      <c r="H130" s="19">
        <v>3000.0</v>
      </c>
      <c r="I130" s="20"/>
      <c r="J130" s="21">
        <v>-16.1781</v>
      </c>
      <c r="K130" s="21">
        <v>-50.9531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5212055.0</v>
      </c>
      <c r="B131" s="23" t="s">
        <v>1246</v>
      </c>
      <c r="C131" s="24">
        <v>2123.0</v>
      </c>
      <c r="D131" s="24">
        <v>1201.0</v>
      </c>
      <c r="E131" s="24">
        <v>1092.0</v>
      </c>
      <c r="F131" s="24">
        <v>1827.0</v>
      </c>
      <c r="G131" s="24">
        <v>466.0</v>
      </c>
      <c r="H131" s="24">
        <v>2293.0</v>
      </c>
      <c r="I131" s="25"/>
      <c r="J131" s="26">
        <v>-15.9514</v>
      </c>
      <c r="K131" s="26">
        <v>-49.3739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5212105.0</v>
      </c>
      <c r="B132" s="18" t="s">
        <v>1247</v>
      </c>
      <c r="C132" s="19">
        <v>6904.0</v>
      </c>
      <c r="D132" s="19">
        <v>3598.0</v>
      </c>
      <c r="E132" s="19">
        <v>3510.0</v>
      </c>
      <c r="F132" s="19">
        <v>6462.0</v>
      </c>
      <c r="G132" s="19">
        <v>646.0</v>
      </c>
      <c r="H132" s="19">
        <v>7108.0</v>
      </c>
      <c r="I132" s="20"/>
      <c r="J132" s="21">
        <v>-17.8058</v>
      </c>
      <c r="K132" s="21">
        <v>-49.6128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5212204.0</v>
      </c>
      <c r="B133" s="23" t="s">
        <v>831</v>
      </c>
      <c r="C133" s="24">
        <v>20034.0</v>
      </c>
      <c r="D133" s="24">
        <v>9547.0</v>
      </c>
      <c r="E133" s="24">
        <v>9539.0</v>
      </c>
      <c r="F133" s="24">
        <v>15138.0</v>
      </c>
      <c r="G133" s="24">
        <v>3948.0</v>
      </c>
      <c r="H133" s="24">
        <v>19086.0</v>
      </c>
      <c r="I133" s="25"/>
      <c r="J133" s="26">
        <v>-23.6214</v>
      </c>
      <c r="K133" s="26">
        <v>-52.4694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5212253.0</v>
      </c>
      <c r="B134" s="18" t="s">
        <v>1248</v>
      </c>
      <c r="C134" s="19">
        <v>0.0</v>
      </c>
      <c r="D134" s="19">
        <v>643.0</v>
      </c>
      <c r="E134" s="19">
        <v>616.0</v>
      </c>
      <c r="F134" s="19">
        <v>778.0</v>
      </c>
      <c r="G134" s="19">
        <v>481.0</v>
      </c>
      <c r="H134" s="19">
        <v>1259.0</v>
      </c>
      <c r="I134" s="20"/>
      <c r="J134" s="21">
        <v>-19.6272</v>
      </c>
      <c r="K134" s="21">
        <v>-43.8897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5212303.0</v>
      </c>
      <c r="B135" s="23" t="s">
        <v>1249</v>
      </c>
      <c r="C135" s="24">
        <v>7766.0</v>
      </c>
      <c r="D135" s="24">
        <v>4008.0</v>
      </c>
      <c r="E135" s="24">
        <v>3867.0</v>
      </c>
      <c r="F135" s="24">
        <v>4843.0</v>
      </c>
      <c r="G135" s="24">
        <v>3032.0</v>
      </c>
      <c r="H135" s="24">
        <v>7875.0</v>
      </c>
      <c r="I135" s="25"/>
      <c r="J135" s="26">
        <v>-16.6192</v>
      </c>
      <c r="K135" s="26">
        <v>-48.7436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5212501.0</v>
      </c>
      <c r="B136" s="137" t="s">
        <v>1250</v>
      </c>
      <c r="C136" s="138">
        <v>141082.0</v>
      </c>
      <c r="D136" s="138">
        <v>87108.0</v>
      </c>
      <c r="E136" s="138">
        <v>87438.0</v>
      </c>
      <c r="F136" s="138">
        <v>162835.0</v>
      </c>
      <c r="G136" s="138">
        <v>11711.0</v>
      </c>
      <c r="H136" s="138">
        <v>174546.0</v>
      </c>
      <c r="I136" s="142"/>
      <c r="J136" s="21">
        <v>-16.2525</v>
      </c>
      <c r="K136" s="21">
        <v>-47.9503</v>
      </c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ht="15.75" customHeight="1">
      <c r="A137" s="22">
        <v>5212600.0</v>
      </c>
      <c r="B137" s="23" t="s">
        <v>1251</v>
      </c>
      <c r="C137" s="24">
        <v>2403.0</v>
      </c>
      <c r="D137" s="24">
        <v>1241.0</v>
      </c>
      <c r="E137" s="24">
        <v>1137.0</v>
      </c>
      <c r="F137" s="24">
        <v>1573.0</v>
      </c>
      <c r="G137" s="24">
        <v>805.0</v>
      </c>
      <c r="H137" s="24">
        <v>2378.0</v>
      </c>
      <c r="I137" s="25"/>
      <c r="J137" s="26">
        <v>-17.2992</v>
      </c>
      <c r="K137" s="26">
        <v>-49.4914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5212709.0</v>
      </c>
      <c r="B138" s="18" t="s">
        <v>1252</v>
      </c>
      <c r="C138" s="19">
        <v>4838.0</v>
      </c>
      <c r="D138" s="19">
        <v>3541.0</v>
      </c>
      <c r="E138" s="19">
        <v>3344.0</v>
      </c>
      <c r="F138" s="19">
        <v>4814.0</v>
      </c>
      <c r="G138" s="19">
        <v>2071.0</v>
      </c>
      <c r="H138" s="19">
        <v>6885.0</v>
      </c>
      <c r="I138" s="20"/>
      <c r="J138" s="21">
        <v>-14.4878</v>
      </c>
      <c r="K138" s="21">
        <v>-46.1131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5212808.0</v>
      </c>
      <c r="B139" s="23" t="s">
        <v>1253</v>
      </c>
      <c r="C139" s="24">
        <v>11939.0</v>
      </c>
      <c r="D139" s="24">
        <v>5431.0</v>
      </c>
      <c r="E139" s="24">
        <v>5228.0</v>
      </c>
      <c r="F139" s="24">
        <v>7963.0</v>
      </c>
      <c r="G139" s="24">
        <v>2696.0</v>
      </c>
      <c r="H139" s="24">
        <v>10659.0</v>
      </c>
      <c r="I139" s="25"/>
      <c r="J139" s="26">
        <v>-14.0164</v>
      </c>
      <c r="K139" s="26">
        <v>-49.1772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5212907.0</v>
      </c>
      <c r="B140" s="18" t="s">
        <v>1254</v>
      </c>
      <c r="C140" s="19">
        <v>1920.0</v>
      </c>
      <c r="D140" s="19">
        <v>1026.0</v>
      </c>
      <c r="E140" s="19">
        <v>1046.0</v>
      </c>
      <c r="F140" s="19">
        <v>1804.0</v>
      </c>
      <c r="G140" s="19">
        <v>268.0</v>
      </c>
      <c r="H140" s="19">
        <v>2072.0</v>
      </c>
      <c r="I140" s="20"/>
      <c r="J140" s="21">
        <v>-17.9814</v>
      </c>
      <c r="K140" s="21">
        <v>-48.6403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5212956.0</v>
      </c>
      <c r="B141" s="23" t="s">
        <v>1255</v>
      </c>
      <c r="C141" s="24">
        <v>4520.0</v>
      </c>
      <c r="D141" s="24">
        <v>2254.0</v>
      </c>
      <c r="E141" s="24">
        <v>2160.0</v>
      </c>
      <c r="F141" s="24">
        <v>2995.0</v>
      </c>
      <c r="G141" s="24">
        <v>1419.0</v>
      </c>
      <c r="H141" s="24">
        <v>4414.0</v>
      </c>
      <c r="I141" s="25"/>
      <c r="J141" s="26">
        <v>-15.4436</v>
      </c>
      <c r="K141" s="26">
        <v>-50.7461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5213004.0</v>
      </c>
      <c r="B142" s="18" t="s">
        <v>1256</v>
      </c>
      <c r="C142" s="19">
        <v>8969.0</v>
      </c>
      <c r="D142" s="19">
        <v>6026.0</v>
      </c>
      <c r="E142" s="19">
        <v>5490.0</v>
      </c>
      <c r="F142" s="19">
        <v>11116.0</v>
      </c>
      <c r="G142" s="19">
        <v>400.0</v>
      </c>
      <c r="H142" s="19">
        <v>11516.0</v>
      </c>
      <c r="I142" s="20"/>
      <c r="J142" s="21">
        <v>-17.9708</v>
      </c>
      <c r="K142" s="21">
        <v>-50.3386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5213053.0</v>
      </c>
      <c r="B143" s="23" t="s">
        <v>1257</v>
      </c>
      <c r="C143" s="24">
        <v>2801.0</v>
      </c>
      <c r="D143" s="24">
        <v>1427.0</v>
      </c>
      <c r="E143" s="24">
        <v>1258.0</v>
      </c>
      <c r="F143" s="24">
        <v>1242.0</v>
      </c>
      <c r="G143" s="24">
        <v>1443.0</v>
      </c>
      <c r="H143" s="24">
        <v>2685.0</v>
      </c>
      <c r="I143" s="25"/>
      <c r="J143" s="26">
        <v>-15.0561</v>
      </c>
      <c r="K143" s="26">
        <v>-48.1614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5213087.0</v>
      </c>
      <c r="B144" s="18" t="s">
        <v>1258</v>
      </c>
      <c r="C144" s="19">
        <v>33608.0</v>
      </c>
      <c r="D144" s="19">
        <v>15816.0</v>
      </c>
      <c r="E144" s="19">
        <v>15333.0</v>
      </c>
      <c r="F144" s="19">
        <v>26546.0</v>
      </c>
      <c r="G144" s="19">
        <v>4603.0</v>
      </c>
      <c r="H144" s="19">
        <v>31149.0</v>
      </c>
      <c r="I144" s="20"/>
      <c r="J144" s="21">
        <v>-13.5331</v>
      </c>
      <c r="K144" s="21">
        <v>-48.22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5213103.0</v>
      </c>
      <c r="B145" s="23" t="s">
        <v>1259</v>
      </c>
      <c r="C145" s="24">
        <v>39024.0</v>
      </c>
      <c r="D145" s="24">
        <v>27199.0</v>
      </c>
      <c r="E145" s="24">
        <v>25765.0</v>
      </c>
      <c r="F145" s="24">
        <v>48327.0</v>
      </c>
      <c r="G145" s="24">
        <v>4637.0</v>
      </c>
      <c r="H145" s="24">
        <v>52964.0</v>
      </c>
      <c r="I145" s="25"/>
      <c r="J145" s="26">
        <v>-17.5694</v>
      </c>
      <c r="K145" s="26">
        <v>-52.5511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5213400.0</v>
      </c>
      <c r="B146" s="18" t="s">
        <v>1260</v>
      </c>
      <c r="C146" s="19">
        <v>2023.0</v>
      </c>
      <c r="D146" s="19">
        <v>899.0</v>
      </c>
      <c r="E146" s="19">
        <v>864.0</v>
      </c>
      <c r="F146" s="19">
        <v>1133.0</v>
      </c>
      <c r="G146" s="19">
        <v>630.0</v>
      </c>
      <c r="H146" s="19">
        <v>1763.0</v>
      </c>
      <c r="I146" s="20"/>
      <c r="J146" s="21">
        <v>-16.5461</v>
      </c>
      <c r="K146" s="21">
        <v>-50.7392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5213509.0</v>
      </c>
      <c r="B147" s="23" t="s">
        <v>1261</v>
      </c>
      <c r="C147" s="24">
        <v>6892.0</v>
      </c>
      <c r="D147" s="24">
        <v>3990.0</v>
      </c>
      <c r="E147" s="24">
        <v>3752.0</v>
      </c>
      <c r="F147" s="24">
        <v>3174.0</v>
      </c>
      <c r="G147" s="24">
        <v>4568.0</v>
      </c>
      <c r="H147" s="24">
        <v>7742.0</v>
      </c>
      <c r="I147" s="25"/>
      <c r="J147" s="26">
        <v>-13.2564</v>
      </c>
      <c r="K147" s="26">
        <v>-46.9006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5213707.0</v>
      </c>
      <c r="B148" s="18" t="s">
        <v>1262</v>
      </c>
      <c r="C148" s="19">
        <v>7991.0</v>
      </c>
      <c r="D148" s="19">
        <v>4110.0</v>
      </c>
      <c r="E148" s="19">
        <v>3890.0</v>
      </c>
      <c r="F148" s="19">
        <v>5328.0</v>
      </c>
      <c r="G148" s="19">
        <v>2672.0</v>
      </c>
      <c r="H148" s="19">
        <v>8000.0</v>
      </c>
      <c r="I148" s="20"/>
      <c r="J148" s="21">
        <v>-16.0078</v>
      </c>
      <c r="K148" s="21">
        <v>-51.3967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5213756.0</v>
      </c>
      <c r="B149" s="23" t="s">
        <v>1263</v>
      </c>
      <c r="C149" s="24">
        <v>7736.0</v>
      </c>
      <c r="D149" s="24">
        <v>5500.0</v>
      </c>
      <c r="E149" s="24">
        <v>5076.0</v>
      </c>
      <c r="F149" s="24">
        <v>8592.0</v>
      </c>
      <c r="G149" s="24">
        <v>1984.0</v>
      </c>
      <c r="H149" s="24">
        <v>10576.0</v>
      </c>
      <c r="I149" s="25"/>
      <c r="J149" s="26">
        <v>-17.4442</v>
      </c>
      <c r="K149" s="26">
        <v>-51.1747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5213772.0</v>
      </c>
      <c r="B150" s="18" t="s">
        <v>1264</v>
      </c>
      <c r="C150" s="19">
        <v>3789.0</v>
      </c>
      <c r="D150" s="19">
        <v>2104.0</v>
      </c>
      <c r="E150" s="19">
        <v>2010.0</v>
      </c>
      <c r="F150" s="19">
        <v>1347.0</v>
      </c>
      <c r="G150" s="19">
        <v>2767.0</v>
      </c>
      <c r="H150" s="19">
        <v>4114.0</v>
      </c>
      <c r="I150" s="20"/>
      <c r="J150" s="21">
        <v>-13.1125</v>
      </c>
      <c r="K150" s="21">
        <v>-48.6072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5213806.0</v>
      </c>
      <c r="B151" s="23" t="s">
        <v>671</v>
      </c>
      <c r="C151" s="24">
        <v>36990.0</v>
      </c>
      <c r="D151" s="24">
        <v>20766.0</v>
      </c>
      <c r="E151" s="24">
        <v>20691.0</v>
      </c>
      <c r="F151" s="24">
        <v>35956.0</v>
      </c>
      <c r="G151" s="24">
        <v>5501.0</v>
      </c>
      <c r="H151" s="24">
        <v>41457.0</v>
      </c>
      <c r="I151" s="25"/>
      <c r="J151" s="26">
        <v>-3.2294</v>
      </c>
      <c r="K151" s="26">
        <v>-40.125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5213855.0</v>
      </c>
      <c r="B152" s="18" t="s">
        <v>1265</v>
      </c>
      <c r="C152" s="19">
        <v>2489.0</v>
      </c>
      <c r="D152" s="19">
        <v>1179.0</v>
      </c>
      <c r="E152" s="19">
        <v>1186.0</v>
      </c>
      <c r="F152" s="19">
        <v>1658.0</v>
      </c>
      <c r="G152" s="19">
        <v>707.0</v>
      </c>
      <c r="H152" s="19">
        <v>2365.0</v>
      </c>
      <c r="I152" s="20"/>
      <c r="J152" s="21">
        <v>-15.3208</v>
      </c>
      <c r="K152" s="21">
        <v>-50.0567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5213905.0</v>
      </c>
      <c r="B153" s="23" t="s">
        <v>1266</v>
      </c>
      <c r="C153" s="24">
        <v>5798.0</v>
      </c>
      <c r="D153" s="24">
        <v>2557.0</v>
      </c>
      <c r="E153" s="24">
        <v>2448.0</v>
      </c>
      <c r="F153" s="24">
        <v>3273.0</v>
      </c>
      <c r="G153" s="24">
        <v>1732.0</v>
      </c>
      <c r="H153" s="24">
        <v>5005.0</v>
      </c>
      <c r="I153" s="25"/>
      <c r="J153" s="26">
        <v>-16.1267</v>
      </c>
      <c r="K153" s="26">
        <v>-50.215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5214002.0</v>
      </c>
      <c r="B154" s="18" t="s">
        <v>1267</v>
      </c>
      <c r="C154" s="19">
        <v>11186.0</v>
      </c>
      <c r="D154" s="19">
        <v>6850.0</v>
      </c>
      <c r="E154" s="19">
        <v>6553.0</v>
      </c>
      <c r="F154" s="19">
        <v>12162.0</v>
      </c>
      <c r="G154" s="19">
        <v>1241.0</v>
      </c>
      <c r="H154" s="19">
        <v>13403.0</v>
      </c>
      <c r="I154" s="20"/>
      <c r="J154" s="21">
        <v>-14.7447</v>
      </c>
      <c r="K154" s="21">
        <v>-50.5706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5214051.0</v>
      </c>
      <c r="B155" s="23" t="s">
        <v>885</v>
      </c>
      <c r="C155" s="24">
        <v>8109.0</v>
      </c>
      <c r="D155" s="24">
        <v>3415.0</v>
      </c>
      <c r="E155" s="24">
        <v>3007.0</v>
      </c>
      <c r="F155" s="24">
        <v>3768.0</v>
      </c>
      <c r="G155" s="24">
        <v>2654.0</v>
      </c>
      <c r="H155" s="24">
        <v>6422.0</v>
      </c>
      <c r="I155" s="25"/>
      <c r="J155" s="26">
        <v>-23.9381</v>
      </c>
      <c r="K155" s="26">
        <v>-54.2708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5214101.0</v>
      </c>
      <c r="B156" s="18" t="s">
        <v>1268</v>
      </c>
      <c r="C156" s="19">
        <v>3958.0</v>
      </c>
      <c r="D156" s="19">
        <v>1996.0</v>
      </c>
      <c r="E156" s="19">
        <v>1846.0</v>
      </c>
      <c r="F156" s="19">
        <v>2538.0</v>
      </c>
      <c r="G156" s="19">
        <v>1304.0</v>
      </c>
      <c r="H156" s="19">
        <v>3842.0</v>
      </c>
      <c r="I156" s="20"/>
      <c r="J156" s="21">
        <v>-13.7325</v>
      </c>
      <c r="K156" s="21">
        <v>-49.275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5214408.0</v>
      </c>
      <c r="B157" s="23" t="s">
        <v>1269</v>
      </c>
      <c r="C157" s="24">
        <v>6631.0</v>
      </c>
      <c r="D157" s="24">
        <v>3963.0</v>
      </c>
      <c r="E157" s="24">
        <v>3911.0</v>
      </c>
      <c r="F157" s="24">
        <v>6187.0</v>
      </c>
      <c r="G157" s="24">
        <v>1687.0</v>
      </c>
      <c r="H157" s="24">
        <v>7874.0</v>
      </c>
      <c r="I157" s="25"/>
      <c r="J157" s="26">
        <v>-16.5817</v>
      </c>
      <c r="K157" s="26">
        <v>-49.8817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5214507.0</v>
      </c>
      <c r="B158" s="18" t="s">
        <v>1270</v>
      </c>
      <c r="C158" s="19">
        <v>18578.0</v>
      </c>
      <c r="D158" s="19">
        <v>11928.0</v>
      </c>
      <c r="E158" s="19">
        <v>12261.0</v>
      </c>
      <c r="F158" s="19">
        <v>23208.0</v>
      </c>
      <c r="G158" s="19">
        <v>981.0</v>
      </c>
      <c r="H158" s="19">
        <v>24189.0</v>
      </c>
      <c r="I158" s="20"/>
      <c r="J158" s="21">
        <v>-16.4064</v>
      </c>
      <c r="K158" s="21">
        <v>-49.2186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5214606.0</v>
      </c>
      <c r="B159" s="23" t="s">
        <v>1271</v>
      </c>
      <c r="C159" s="24">
        <v>38573.0</v>
      </c>
      <c r="D159" s="24">
        <v>21678.0</v>
      </c>
      <c r="E159" s="24">
        <v>20702.0</v>
      </c>
      <c r="F159" s="24">
        <v>33346.0</v>
      </c>
      <c r="G159" s="24">
        <v>9034.0</v>
      </c>
      <c r="H159" s="24">
        <v>42380.0</v>
      </c>
      <c r="I159" s="25"/>
      <c r="J159" s="26">
        <v>-14.4739</v>
      </c>
      <c r="K159" s="26">
        <v>-48.4597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5214705.0</v>
      </c>
      <c r="B160" s="18" t="s">
        <v>1272</v>
      </c>
      <c r="C160" s="19">
        <v>2185.0</v>
      </c>
      <c r="D160" s="19">
        <v>1158.0</v>
      </c>
      <c r="E160" s="19">
        <v>1096.0</v>
      </c>
      <c r="F160" s="19">
        <v>1643.0</v>
      </c>
      <c r="G160" s="19">
        <v>611.0</v>
      </c>
      <c r="H160" s="19">
        <v>2254.0</v>
      </c>
      <c r="I160" s="20"/>
      <c r="J160" s="21">
        <v>-15.0217</v>
      </c>
      <c r="K160" s="21">
        <v>-49.8958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5214804.0</v>
      </c>
      <c r="B161" s="23" t="s">
        <v>1273</v>
      </c>
      <c r="C161" s="24">
        <v>1927.0</v>
      </c>
      <c r="D161" s="24">
        <v>1074.0</v>
      </c>
      <c r="E161" s="24">
        <v>995.0</v>
      </c>
      <c r="F161" s="24">
        <v>1880.0</v>
      </c>
      <c r="G161" s="24">
        <v>189.0</v>
      </c>
      <c r="H161" s="24">
        <v>2069.0</v>
      </c>
      <c r="I161" s="25"/>
      <c r="J161" s="26">
        <v>-24.5294</v>
      </c>
      <c r="K161" s="26">
        <v>-53.2556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5214838.0</v>
      </c>
      <c r="B162" s="18" t="s">
        <v>1274</v>
      </c>
      <c r="C162" s="19">
        <v>11061.0</v>
      </c>
      <c r="D162" s="19">
        <v>6217.0</v>
      </c>
      <c r="E162" s="19">
        <v>5694.0</v>
      </c>
      <c r="F162" s="19">
        <v>7702.0</v>
      </c>
      <c r="G162" s="19">
        <v>4209.0</v>
      </c>
      <c r="H162" s="19">
        <v>11911.0</v>
      </c>
      <c r="I162" s="20"/>
      <c r="J162" s="21">
        <v>-14.0986</v>
      </c>
      <c r="K162" s="21">
        <v>-50.3267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5214861.0</v>
      </c>
      <c r="B163" s="67" t="s">
        <v>1275</v>
      </c>
      <c r="C163" s="68">
        <v>8944.0</v>
      </c>
      <c r="D163" s="68">
        <v>4248.0</v>
      </c>
      <c r="E163" s="68">
        <v>4266.0</v>
      </c>
      <c r="F163" s="68">
        <v>5728.0</v>
      </c>
      <c r="G163" s="68">
        <v>2786.0</v>
      </c>
      <c r="H163" s="68">
        <v>8514.0</v>
      </c>
      <c r="I163" s="147"/>
      <c r="J163" s="26">
        <v>-15.1431</v>
      </c>
      <c r="K163" s="26">
        <v>-49.5711</v>
      </c>
      <c r="L163" s="147"/>
      <c r="M163" s="147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</row>
    <row r="164" ht="15.75" customHeight="1">
      <c r="A164" s="17">
        <v>5214879.0</v>
      </c>
      <c r="B164" s="18" t="s">
        <v>1276</v>
      </c>
      <c r="C164" s="19">
        <v>2746.0</v>
      </c>
      <c r="D164" s="19">
        <v>1455.0</v>
      </c>
      <c r="E164" s="19">
        <v>1371.0</v>
      </c>
      <c r="F164" s="19">
        <v>2024.0</v>
      </c>
      <c r="G164" s="19">
        <v>802.0</v>
      </c>
      <c r="H164" s="19">
        <v>2826.0</v>
      </c>
      <c r="I164" s="20"/>
      <c r="J164" s="21">
        <v>-14.2878</v>
      </c>
      <c r="K164" s="21">
        <v>-49.3875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5214903.0</v>
      </c>
      <c r="B165" s="23" t="s">
        <v>1277</v>
      </c>
      <c r="C165" s="24">
        <v>3717.0</v>
      </c>
      <c r="D165" s="24">
        <v>1793.0</v>
      </c>
      <c r="E165" s="24">
        <v>1675.0</v>
      </c>
      <c r="F165" s="24">
        <v>1423.0</v>
      </c>
      <c r="G165" s="24">
        <v>2045.0</v>
      </c>
      <c r="H165" s="24">
        <v>3468.0</v>
      </c>
      <c r="I165" s="25"/>
      <c r="J165" s="26">
        <v>-13.7419</v>
      </c>
      <c r="K165" s="26">
        <v>-46.8803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5215009.0</v>
      </c>
      <c r="B166" s="18" t="s">
        <v>1278</v>
      </c>
      <c r="C166" s="19">
        <v>6414.0</v>
      </c>
      <c r="D166" s="19">
        <v>4128.0</v>
      </c>
      <c r="E166" s="19">
        <v>4001.0</v>
      </c>
      <c r="F166" s="19">
        <v>7026.0</v>
      </c>
      <c r="G166" s="19">
        <v>1103.0</v>
      </c>
      <c r="H166" s="19">
        <v>8129.0</v>
      </c>
      <c r="I166" s="20"/>
      <c r="J166" s="21">
        <v>-16.3708</v>
      </c>
      <c r="K166" s="21">
        <v>-49.3231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5215207.0</v>
      </c>
      <c r="B167" s="23" t="s">
        <v>1279</v>
      </c>
      <c r="C167" s="24">
        <v>4181.0</v>
      </c>
      <c r="D167" s="24">
        <v>1817.0</v>
      </c>
      <c r="E167" s="24">
        <v>1699.0</v>
      </c>
      <c r="F167" s="24">
        <v>2275.0</v>
      </c>
      <c r="G167" s="24">
        <v>1241.0</v>
      </c>
      <c r="H167" s="24">
        <v>3516.0</v>
      </c>
      <c r="I167" s="25"/>
      <c r="J167" s="26">
        <v>-16.0342</v>
      </c>
      <c r="K167" s="26">
        <v>-50.7111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5215231.0</v>
      </c>
      <c r="B168" s="18" t="s">
        <v>1280</v>
      </c>
      <c r="C168" s="19">
        <v>74380.0</v>
      </c>
      <c r="D168" s="19">
        <v>46672.0</v>
      </c>
      <c r="E168" s="19">
        <v>48341.0</v>
      </c>
      <c r="F168" s="19">
        <v>93967.0</v>
      </c>
      <c r="G168" s="19">
        <v>1046.0</v>
      </c>
      <c r="H168" s="19">
        <v>95013.0</v>
      </c>
      <c r="I168" s="20"/>
      <c r="J168" s="21">
        <v>-16.0592</v>
      </c>
      <c r="K168" s="21">
        <v>-48.0394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5215256.0</v>
      </c>
      <c r="B169" s="23" t="s">
        <v>1281</v>
      </c>
      <c r="C169" s="24">
        <v>3432.0</v>
      </c>
      <c r="D169" s="24">
        <v>2075.0</v>
      </c>
      <c r="E169" s="24">
        <v>1878.0</v>
      </c>
      <c r="F169" s="24">
        <v>2587.0</v>
      </c>
      <c r="G169" s="24">
        <v>1366.0</v>
      </c>
      <c r="H169" s="24">
        <v>3953.0</v>
      </c>
      <c r="I169" s="25"/>
      <c r="J169" s="26">
        <v>-13.2444</v>
      </c>
      <c r="K169" s="26">
        <v>-49.5039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5215306.0</v>
      </c>
      <c r="B170" s="18" t="s">
        <v>1282</v>
      </c>
      <c r="C170" s="19">
        <v>13067.0</v>
      </c>
      <c r="D170" s="19">
        <v>7375.0</v>
      </c>
      <c r="E170" s="19">
        <v>6917.0</v>
      </c>
      <c r="F170" s="19">
        <v>7981.0</v>
      </c>
      <c r="G170" s="19">
        <v>6311.0</v>
      </c>
      <c r="H170" s="19">
        <v>14292.0</v>
      </c>
      <c r="I170" s="20"/>
      <c r="J170" s="21">
        <v>-17.0314</v>
      </c>
      <c r="K170" s="21">
        <v>-48.2958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5215405.0</v>
      </c>
      <c r="B171" s="23" t="s">
        <v>1283</v>
      </c>
      <c r="C171" s="24">
        <v>4358.0</v>
      </c>
      <c r="D171" s="24">
        <v>2010.0</v>
      </c>
      <c r="E171" s="24">
        <v>2030.0</v>
      </c>
      <c r="F171" s="24">
        <v>2683.0</v>
      </c>
      <c r="G171" s="24">
        <v>1357.0</v>
      </c>
      <c r="H171" s="24">
        <v>4040.0</v>
      </c>
      <c r="I171" s="25"/>
      <c r="J171" s="26">
        <v>-16.2203</v>
      </c>
      <c r="K171" s="26">
        <v>-49.1933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5215504.0</v>
      </c>
      <c r="B172" s="18" t="s">
        <v>1284</v>
      </c>
      <c r="C172" s="19">
        <v>4271.0</v>
      </c>
      <c r="D172" s="19">
        <v>2804.0</v>
      </c>
      <c r="E172" s="19">
        <v>2642.0</v>
      </c>
      <c r="F172" s="19">
        <v>4795.0</v>
      </c>
      <c r="G172" s="19">
        <v>651.0</v>
      </c>
      <c r="H172" s="19">
        <v>5446.0</v>
      </c>
      <c r="I172" s="20"/>
      <c r="J172" s="21">
        <v>-18.2336</v>
      </c>
      <c r="K172" s="21">
        <v>-47.8389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5215603.0</v>
      </c>
      <c r="B173" s="23" t="s">
        <v>1285</v>
      </c>
      <c r="C173" s="24">
        <v>21514.0</v>
      </c>
      <c r="D173" s="24">
        <v>14000.0</v>
      </c>
      <c r="E173" s="24">
        <v>13689.0</v>
      </c>
      <c r="F173" s="24">
        <v>10794.0</v>
      </c>
      <c r="G173" s="24">
        <v>16895.0</v>
      </c>
      <c r="H173" s="24">
        <v>27689.0</v>
      </c>
      <c r="I173" s="25"/>
      <c r="J173" s="26">
        <v>-15.1603</v>
      </c>
      <c r="K173" s="26">
        <v>-48.2839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5215652.0</v>
      </c>
      <c r="B174" s="18" t="s">
        <v>1286</v>
      </c>
      <c r="C174" s="19">
        <v>3307.0</v>
      </c>
      <c r="D174" s="19">
        <v>1779.0</v>
      </c>
      <c r="E174" s="19">
        <v>1603.0</v>
      </c>
      <c r="F174" s="19">
        <v>2180.0</v>
      </c>
      <c r="G174" s="19">
        <v>1202.0</v>
      </c>
      <c r="H174" s="19">
        <v>3382.0</v>
      </c>
      <c r="I174" s="20"/>
      <c r="J174" s="21">
        <v>-16.7333</v>
      </c>
      <c r="K174" s="21">
        <v>-51.5325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5215702.0</v>
      </c>
      <c r="B175" s="23" t="s">
        <v>1287</v>
      </c>
      <c r="C175" s="24">
        <v>17822.0</v>
      </c>
      <c r="D175" s="24">
        <v>11813.0</v>
      </c>
      <c r="E175" s="24">
        <v>11520.0</v>
      </c>
      <c r="F175" s="24">
        <v>19154.0</v>
      </c>
      <c r="G175" s="24">
        <v>4179.0</v>
      </c>
      <c r="H175" s="24">
        <v>23333.0</v>
      </c>
      <c r="I175" s="25"/>
      <c r="J175" s="26">
        <v>-16.805</v>
      </c>
      <c r="K175" s="26">
        <v>-49.9258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5215801.0</v>
      </c>
      <c r="B176" s="18" t="s">
        <v>1288</v>
      </c>
      <c r="C176" s="19">
        <v>2309.0</v>
      </c>
      <c r="D176" s="19">
        <v>1152.0</v>
      </c>
      <c r="E176" s="19">
        <v>1187.0</v>
      </c>
      <c r="F176" s="19">
        <v>2216.0</v>
      </c>
      <c r="G176" s="19">
        <v>123.0</v>
      </c>
      <c r="H176" s="19">
        <v>2339.0</v>
      </c>
      <c r="I176" s="20"/>
      <c r="J176" s="21">
        <v>-17.3244</v>
      </c>
      <c r="K176" s="21">
        <v>-48.4233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5215900.0</v>
      </c>
      <c r="B177" s="23" t="s">
        <v>1289</v>
      </c>
      <c r="C177" s="24">
        <v>3561.0</v>
      </c>
      <c r="D177" s="24">
        <v>1779.0</v>
      </c>
      <c r="E177" s="24">
        <v>1782.0</v>
      </c>
      <c r="F177" s="24">
        <v>2699.0</v>
      </c>
      <c r="G177" s="24">
        <v>862.0</v>
      </c>
      <c r="H177" s="24">
        <v>3561.0</v>
      </c>
      <c r="I177" s="25"/>
      <c r="J177" s="26">
        <v>-16.7961</v>
      </c>
      <c r="K177" s="26">
        <v>-50.1647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5216007.0</v>
      </c>
      <c r="B178" s="18" t="s">
        <v>1290</v>
      </c>
      <c r="C178" s="19">
        <v>2776.0</v>
      </c>
      <c r="D178" s="19">
        <v>1367.0</v>
      </c>
      <c r="E178" s="19">
        <v>1309.0</v>
      </c>
      <c r="F178" s="19">
        <v>2035.0</v>
      </c>
      <c r="G178" s="19">
        <v>641.0</v>
      </c>
      <c r="H178" s="19">
        <v>2676.0</v>
      </c>
      <c r="I178" s="20"/>
      <c r="J178" s="21">
        <v>-18.1767</v>
      </c>
      <c r="K178" s="21">
        <v>-49.3542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5216304.0</v>
      </c>
      <c r="B179" s="23" t="s">
        <v>1291</v>
      </c>
      <c r="C179" s="24">
        <v>8192.0</v>
      </c>
      <c r="D179" s="24">
        <v>4598.0</v>
      </c>
      <c r="E179" s="24">
        <v>4521.0</v>
      </c>
      <c r="F179" s="24">
        <v>8397.0</v>
      </c>
      <c r="G179" s="24">
        <v>722.0</v>
      </c>
      <c r="H179" s="24">
        <v>9119.0</v>
      </c>
      <c r="I179" s="25"/>
      <c r="J179" s="26">
        <v>-18.9158</v>
      </c>
      <c r="K179" s="26">
        <v>-50.6539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5216403.0</v>
      </c>
      <c r="B180" s="18" t="s">
        <v>1292</v>
      </c>
      <c r="C180" s="19">
        <v>10834.0</v>
      </c>
      <c r="D180" s="19">
        <v>5517.0</v>
      </c>
      <c r="E180" s="19">
        <v>5343.0</v>
      </c>
      <c r="F180" s="19">
        <v>7987.0</v>
      </c>
      <c r="G180" s="19">
        <v>2873.0</v>
      </c>
      <c r="H180" s="19">
        <v>10860.0</v>
      </c>
      <c r="I180" s="20"/>
      <c r="J180" s="21">
        <v>-16.9478</v>
      </c>
      <c r="K180" s="21">
        <v>-50.4486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5216452.0</v>
      </c>
      <c r="B181" s="23" t="s">
        <v>1293</v>
      </c>
      <c r="C181" s="24">
        <v>2791.0</v>
      </c>
      <c r="D181" s="24">
        <v>1570.0</v>
      </c>
      <c r="E181" s="24">
        <v>1380.0</v>
      </c>
      <c r="F181" s="24">
        <v>1859.0</v>
      </c>
      <c r="G181" s="24">
        <v>1091.0</v>
      </c>
      <c r="H181" s="24">
        <v>2950.0</v>
      </c>
      <c r="I181" s="25"/>
      <c r="J181" s="26">
        <v>-17.5286</v>
      </c>
      <c r="K181" s="26">
        <v>-52.0642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5216809.0</v>
      </c>
      <c r="B182" s="18" t="s">
        <v>1294</v>
      </c>
      <c r="C182" s="19">
        <v>10381.0</v>
      </c>
      <c r="D182" s="19">
        <v>5364.0</v>
      </c>
      <c r="E182" s="19">
        <v>4921.0</v>
      </c>
      <c r="F182" s="19">
        <v>6684.0</v>
      </c>
      <c r="G182" s="19">
        <v>3601.0</v>
      </c>
      <c r="H182" s="19">
        <v>10285.0</v>
      </c>
      <c r="I182" s="20"/>
      <c r="J182" s="21">
        <v>-16.095</v>
      </c>
      <c r="K182" s="21">
        <v>-49.3381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5216908.0</v>
      </c>
      <c r="B183" s="23" t="s">
        <v>1295</v>
      </c>
      <c r="C183" s="24">
        <v>3339.0</v>
      </c>
      <c r="D183" s="24">
        <v>1467.0</v>
      </c>
      <c r="E183" s="24">
        <v>1299.0</v>
      </c>
      <c r="F183" s="24">
        <v>1198.0</v>
      </c>
      <c r="G183" s="24">
        <v>1568.0</v>
      </c>
      <c r="H183" s="24">
        <v>2766.0</v>
      </c>
      <c r="I183" s="25"/>
      <c r="J183" s="26">
        <v>-14.7639</v>
      </c>
      <c r="K183" s="26">
        <v>-49.5783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5217104.0</v>
      </c>
      <c r="B184" s="18" t="s">
        <v>1296</v>
      </c>
      <c r="C184" s="19">
        <v>23557.0</v>
      </c>
      <c r="D184" s="19">
        <v>12204.0</v>
      </c>
      <c r="E184" s="19">
        <v>11829.0</v>
      </c>
      <c r="F184" s="19">
        <v>17553.0</v>
      </c>
      <c r="G184" s="19">
        <v>6480.0</v>
      </c>
      <c r="H184" s="19">
        <v>24033.0</v>
      </c>
      <c r="I184" s="20"/>
      <c r="J184" s="21">
        <v>-17.3028</v>
      </c>
      <c r="K184" s="21">
        <v>-49.0167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5217203.0</v>
      </c>
      <c r="B185" s="23" t="s">
        <v>300</v>
      </c>
      <c r="C185" s="24">
        <v>12287.0</v>
      </c>
      <c r="D185" s="24">
        <v>5719.0</v>
      </c>
      <c r="E185" s="24">
        <v>5549.0</v>
      </c>
      <c r="F185" s="24">
        <v>9071.0</v>
      </c>
      <c r="G185" s="24">
        <v>2197.0</v>
      </c>
      <c r="H185" s="24">
        <v>11268.0</v>
      </c>
      <c r="I185" s="25"/>
      <c r="J185" s="26">
        <v>-9.6236</v>
      </c>
      <c r="K185" s="26">
        <v>-37.7567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5217302.0</v>
      </c>
      <c r="B186" s="18" t="s">
        <v>1297</v>
      </c>
      <c r="C186" s="19">
        <v>21245.0</v>
      </c>
      <c r="D186" s="19">
        <v>11826.0</v>
      </c>
      <c r="E186" s="19">
        <v>11239.0</v>
      </c>
      <c r="F186" s="19">
        <v>15589.0</v>
      </c>
      <c r="G186" s="19">
        <v>7476.0</v>
      </c>
      <c r="H186" s="19">
        <v>23065.0</v>
      </c>
      <c r="I186" s="20"/>
      <c r="J186" s="21">
        <v>-15.8525</v>
      </c>
      <c r="K186" s="21">
        <v>-48.9592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5217401.0</v>
      </c>
      <c r="B187" s="23" t="s">
        <v>1298</v>
      </c>
      <c r="C187" s="24">
        <v>26229.0</v>
      </c>
      <c r="D187" s="24">
        <v>14071.0</v>
      </c>
      <c r="E187" s="24">
        <v>14620.0</v>
      </c>
      <c r="F187" s="24">
        <v>27018.0</v>
      </c>
      <c r="G187" s="24">
        <v>1673.0</v>
      </c>
      <c r="H187" s="24">
        <v>28691.0</v>
      </c>
      <c r="I187" s="25"/>
      <c r="J187" s="26">
        <v>-17.2997</v>
      </c>
      <c r="K187" s="26">
        <v>-48.2794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5217609.0</v>
      </c>
      <c r="B188" s="18" t="s">
        <v>1299</v>
      </c>
      <c r="C188" s="19">
        <v>73718.0</v>
      </c>
      <c r="D188" s="19">
        <v>40491.0</v>
      </c>
      <c r="E188" s="19">
        <v>41121.0</v>
      </c>
      <c r="F188" s="19">
        <v>77583.0</v>
      </c>
      <c r="G188" s="19">
        <v>4029.0</v>
      </c>
      <c r="H188" s="19">
        <v>81612.0</v>
      </c>
      <c r="I188" s="20"/>
      <c r="J188" s="21">
        <v>-15.4528</v>
      </c>
      <c r="K188" s="21">
        <v>-47.6142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5217708.0</v>
      </c>
      <c r="B189" s="23" t="s">
        <v>1300</v>
      </c>
      <c r="C189" s="24">
        <v>16556.0</v>
      </c>
      <c r="D189" s="24">
        <v>8567.0</v>
      </c>
      <c r="E189" s="24">
        <v>8545.0</v>
      </c>
      <c r="F189" s="24">
        <v>13890.0</v>
      </c>
      <c r="G189" s="24">
        <v>3222.0</v>
      </c>
      <c r="H189" s="24">
        <v>17112.0</v>
      </c>
      <c r="I189" s="25"/>
      <c r="J189" s="26">
        <v>-17.525</v>
      </c>
      <c r="K189" s="26">
        <v>-49.4472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5218003.0</v>
      </c>
      <c r="B190" s="137" t="s">
        <v>1301</v>
      </c>
      <c r="C190" s="138">
        <v>39593.0</v>
      </c>
      <c r="D190" s="138">
        <v>21285.0</v>
      </c>
      <c r="E190" s="138">
        <v>21071.0</v>
      </c>
      <c r="F190" s="138">
        <v>35742.0</v>
      </c>
      <c r="G190" s="138">
        <v>6614.0</v>
      </c>
      <c r="H190" s="138">
        <v>42356.0</v>
      </c>
      <c r="I190" s="142"/>
      <c r="J190" s="21">
        <v>-13.4408</v>
      </c>
      <c r="K190" s="21">
        <v>-49.1486</v>
      </c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</row>
    <row r="191" ht="15.75" customHeight="1">
      <c r="A191" s="22">
        <v>5218052.0</v>
      </c>
      <c r="B191" s="23" t="s">
        <v>1302</v>
      </c>
      <c r="C191" s="24">
        <v>2823.0</v>
      </c>
      <c r="D191" s="24">
        <v>1808.0</v>
      </c>
      <c r="E191" s="24">
        <v>1539.0</v>
      </c>
      <c r="F191" s="24">
        <v>2929.0</v>
      </c>
      <c r="G191" s="24">
        <v>418.0</v>
      </c>
      <c r="H191" s="24">
        <v>3347.0</v>
      </c>
      <c r="I191" s="25"/>
      <c r="J191" s="26">
        <v>-17.8153</v>
      </c>
      <c r="K191" s="26">
        <v>-50.1636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5218102.0</v>
      </c>
      <c r="B192" s="18" t="s">
        <v>1303</v>
      </c>
      <c r="C192" s="19">
        <v>3696.0</v>
      </c>
      <c r="D192" s="19">
        <v>1986.0</v>
      </c>
      <c r="E192" s="19">
        <v>1853.0</v>
      </c>
      <c r="F192" s="19">
        <v>3110.0</v>
      </c>
      <c r="G192" s="19">
        <v>729.0</v>
      </c>
      <c r="H192" s="19">
        <v>3839.0</v>
      </c>
      <c r="I192" s="20"/>
      <c r="J192" s="21">
        <v>-17.3536</v>
      </c>
      <c r="K192" s="21">
        <v>-52.6786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5218300.0</v>
      </c>
      <c r="B193" s="23" t="s">
        <v>1304</v>
      </c>
      <c r="C193" s="24">
        <v>25696.0</v>
      </c>
      <c r="D193" s="24">
        <v>15927.0</v>
      </c>
      <c r="E193" s="24">
        <v>15490.0</v>
      </c>
      <c r="F193" s="24">
        <v>23934.0</v>
      </c>
      <c r="G193" s="24">
        <v>7483.0</v>
      </c>
      <c r="H193" s="24">
        <v>31417.0</v>
      </c>
      <c r="I193" s="25"/>
      <c r="J193" s="26">
        <v>-14.0931</v>
      </c>
      <c r="K193" s="26">
        <v>-46.3694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5218391.0</v>
      </c>
      <c r="B194" s="18" t="s">
        <v>1305</v>
      </c>
      <c r="C194" s="19">
        <v>3403.0</v>
      </c>
      <c r="D194" s="19">
        <v>1678.0</v>
      </c>
      <c r="E194" s="19">
        <v>1566.0</v>
      </c>
      <c r="F194" s="19">
        <v>2263.0</v>
      </c>
      <c r="G194" s="19">
        <v>981.0</v>
      </c>
      <c r="H194" s="19">
        <v>3244.0</v>
      </c>
      <c r="I194" s="20"/>
      <c r="J194" s="21">
        <v>-17.2486</v>
      </c>
      <c r="K194" s="21">
        <v>-49.2417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5218508.0</v>
      </c>
      <c r="B195" s="23" t="s">
        <v>1306</v>
      </c>
      <c r="C195" s="24">
        <v>36512.0</v>
      </c>
      <c r="D195" s="24">
        <v>21940.0</v>
      </c>
      <c r="E195" s="24">
        <v>21303.0</v>
      </c>
      <c r="F195" s="24">
        <v>38179.0</v>
      </c>
      <c r="G195" s="24">
        <v>5064.0</v>
      </c>
      <c r="H195" s="24">
        <v>43243.0</v>
      </c>
      <c r="I195" s="25"/>
      <c r="J195" s="26">
        <v>-18.4483</v>
      </c>
      <c r="K195" s="26">
        <v>-50.4517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5218607.0</v>
      </c>
      <c r="B196" s="18" t="s">
        <v>1307</v>
      </c>
      <c r="C196" s="19">
        <v>10210.0</v>
      </c>
      <c r="D196" s="19">
        <v>5230.0</v>
      </c>
      <c r="E196" s="19">
        <v>5286.0</v>
      </c>
      <c r="F196" s="19">
        <v>9794.0</v>
      </c>
      <c r="G196" s="19">
        <v>722.0</v>
      </c>
      <c r="H196" s="19">
        <v>10516.0</v>
      </c>
      <c r="I196" s="20"/>
      <c r="J196" s="21">
        <v>-15.315</v>
      </c>
      <c r="K196" s="21">
        <v>-49.5844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5218706.0</v>
      </c>
      <c r="B197" s="23" t="s">
        <v>1308</v>
      </c>
      <c r="C197" s="24">
        <v>4364.0</v>
      </c>
      <c r="D197" s="24">
        <v>2312.0</v>
      </c>
      <c r="E197" s="24">
        <v>2244.0</v>
      </c>
      <c r="F197" s="24">
        <v>4071.0</v>
      </c>
      <c r="G197" s="24">
        <v>485.0</v>
      </c>
      <c r="H197" s="24">
        <v>4556.0</v>
      </c>
      <c r="I197" s="25"/>
      <c r="J197" s="26">
        <v>-15.4469</v>
      </c>
      <c r="K197" s="26">
        <v>-49.51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5218789.0</v>
      </c>
      <c r="B198" s="18" t="s">
        <v>1309</v>
      </c>
      <c r="C198" s="19">
        <v>2097.0</v>
      </c>
      <c r="D198" s="19">
        <v>1732.0</v>
      </c>
      <c r="E198" s="19">
        <v>1579.0</v>
      </c>
      <c r="F198" s="19">
        <v>2838.0</v>
      </c>
      <c r="G198" s="19">
        <v>473.0</v>
      </c>
      <c r="H198" s="19">
        <v>3311.0</v>
      </c>
      <c r="I198" s="20"/>
      <c r="J198" s="21">
        <v>-17.7742</v>
      </c>
      <c r="K198" s="21">
        <v>-48.7725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5218805.0</v>
      </c>
      <c r="B199" s="23" t="s">
        <v>1310</v>
      </c>
      <c r="C199" s="24">
        <v>116552.0</v>
      </c>
      <c r="D199" s="24">
        <v>90021.0</v>
      </c>
      <c r="E199" s="24">
        <v>86481.0</v>
      </c>
      <c r="F199" s="24">
        <v>163621.0</v>
      </c>
      <c r="G199" s="24">
        <v>12881.0</v>
      </c>
      <c r="H199" s="24">
        <v>176502.0</v>
      </c>
      <c r="I199" s="25"/>
      <c r="J199" s="26">
        <v>-17.7981</v>
      </c>
      <c r="K199" s="26">
        <v>-50.9281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5218904.0</v>
      </c>
      <c r="B200" s="18" t="s">
        <v>1311</v>
      </c>
      <c r="C200" s="19">
        <v>18087.0</v>
      </c>
      <c r="D200" s="19">
        <v>9385.0</v>
      </c>
      <c r="E200" s="19">
        <v>9463.0</v>
      </c>
      <c r="F200" s="19">
        <v>16158.0</v>
      </c>
      <c r="G200" s="19">
        <v>2690.0</v>
      </c>
      <c r="H200" s="19">
        <v>18848.0</v>
      </c>
      <c r="I200" s="20"/>
      <c r="J200" s="21">
        <v>-15.1644</v>
      </c>
      <c r="K200" s="21">
        <v>-49.8033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5219001.0</v>
      </c>
      <c r="B201" s="23" t="s">
        <v>1312</v>
      </c>
      <c r="C201" s="24">
        <v>7530.0</v>
      </c>
      <c r="D201" s="24">
        <v>3847.0</v>
      </c>
      <c r="E201" s="24">
        <v>3716.0</v>
      </c>
      <c r="F201" s="24">
        <v>6079.0</v>
      </c>
      <c r="G201" s="24">
        <v>1484.0</v>
      </c>
      <c r="H201" s="24">
        <v>7563.0</v>
      </c>
      <c r="I201" s="25"/>
      <c r="J201" s="26">
        <v>-16.1975</v>
      </c>
      <c r="K201" s="26">
        <v>-50.3144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5219100.0</v>
      </c>
      <c r="B202" s="18" t="s">
        <v>1313</v>
      </c>
      <c r="C202" s="19">
        <v>4963.0</v>
      </c>
      <c r="D202" s="19">
        <v>2932.0</v>
      </c>
      <c r="E202" s="19">
        <v>2819.0</v>
      </c>
      <c r="F202" s="19">
        <v>5206.0</v>
      </c>
      <c r="G202" s="19">
        <v>545.0</v>
      </c>
      <c r="H202" s="19">
        <v>5751.0</v>
      </c>
      <c r="I202" s="20"/>
      <c r="J202" s="21">
        <v>-16.5739</v>
      </c>
      <c r="K202" s="21">
        <v>-49.6944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5219209.0</v>
      </c>
      <c r="B203" s="23" t="s">
        <v>1314</v>
      </c>
      <c r="C203" s="24">
        <v>3470.0</v>
      </c>
      <c r="D203" s="24">
        <v>1645.0</v>
      </c>
      <c r="E203" s="24">
        <v>1497.0</v>
      </c>
      <c r="F203" s="24">
        <v>981.0</v>
      </c>
      <c r="G203" s="24">
        <v>2161.0</v>
      </c>
      <c r="H203" s="24">
        <v>3142.0</v>
      </c>
      <c r="I203" s="25"/>
      <c r="J203" s="26">
        <v>-17.3158</v>
      </c>
      <c r="K203" s="26">
        <v>-48.4817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5219258.0</v>
      </c>
      <c r="B204" s="18" t="s">
        <v>1315</v>
      </c>
      <c r="C204" s="19">
        <v>4083.0</v>
      </c>
      <c r="D204" s="19">
        <v>2411.0</v>
      </c>
      <c r="E204" s="19">
        <v>2357.0</v>
      </c>
      <c r="F204" s="19">
        <v>3823.0</v>
      </c>
      <c r="G204" s="19">
        <v>945.0</v>
      </c>
      <c r="H204" s="19">
        <v>4768.0</v>
      </c>
      <c r="I204" s="20"/>
      <c r="J204" s="21">
        <v>-15.7692</v>
      </c>
      <c r="K204" s="21">
        <v>-51.1056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5219308.0</v>
      </c>
      <c r="B205" s="23" t="s">
        <v>1316</v>
      </c>
      <c r="C205" s="24">
        <v>34545.0</v>
      </c>
      <c r="D205" s="24">
        <v>18311.0</v>
      </c>
      <c r="E205" s="24">
        <v>18148.0</v>
      </c>
      <c r="F205" s="24">
        <v>34810.0</v>
      </c>
      <c r="G205" s="24">
        <v>1649.0</v>
      </c>
      <c r="H205" s="24">
        <v>36459.0</v>
      </c>
      <c r="I205" s="25"/>
      <c r="J205" s="26">
        <v>-17.8136</v>
      </c>
      <c r="K205" s="26">
        <v>-50.5969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5219357.0</v>
      </c>
      <c r="B206" s="18" t="s">
        <v>1317</v>
      </c>
      <c r="C206" s="19">
        <v>3592.0</v>
      </c>
      <c r="D206" s="19">
        <v>1900.0</v>
      </c>
      <c r="E206" s="19">
        <v>1780.0</v>
      </c>
      <c r="F206" s="19">
        <v>1361.0</v>
      </c>
      <c r="G206" s="19">
        <v>2319.0</v>
      </c>
      <c r="H206" s="19">
        <v>3680.0</v>
      </c>
      <c r="I206" s="20"/>
      <c r="J206" s="21">
        <v>-15.2981</v>
      </c>
      <c r="K206" s="21">
        <v>-49.4267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5219407.0</v>
      </c>
      <c r="B207" s="23" t="s">
        <v>1318</v>
      </c>
      <c r="C207" s="24">
        <v>5087.0</v>
      </c>
      <c r="D207" s="24">
        <v>3549.0</v>
      </c>
      <c r="E207" s="24">
        <v>3379.0</v>
      </c>
      <c r="F207" s="24">
        <v>6163.0</v>
      </c>
      <c r="G207" s="24">
        <v>765.0</v>
      </c>
      <c r="H207" s="24">
        <v>6928.0</v>
      </c>
      <c r="I207" s="25"/>
      <c r="J207" s="26">
        <v>-17.3256</v>
      </c>
      <c r="K207" s="26">
        <v>-53.2053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5219456.0</v>
      </c>
      <c r="B208" s="18" t="s">
        <v>1319</v>
      </c>
      <c r="C208" s="19">
        <v>3025.0</v>
      </c>
      <c r="D208" s="19">
        <v>1725.0</v>
      </c>
      <c r="E208" s="19">
        <v>1445.0</v>
      </c>
      <c r="F208" s="19">
        <v>1114.0</v>
      </c>
      <c r="G208" s="19">
        <v>2056.0</v>
      </c>
      <c r="H208" s="19">
        <v>3170.0</v>
      </c>
      <c r="I208" s="20"/>
      <c r="J208" s="21">
        <v>-15.1353</v>
      </c>
      <c r="K208" s="21">
        <v>-49.1203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5219506.0</v>
      </c>
      <c r="B209" s="23" t="s">
        <v>1320</v>
      </c>
      <c r="C209" s="24">
        <v>3548.0</v>
      </c>
      <c r="D209" s="24">
        <v>1451.0</v>
      </c>
      <c r="E209" s="24">
        <v>1454.0</v>
      </c>
      <c r="F209" s="24">
        <v>2177.0</v>
      </c>
      <c r="G209" s="24">
        <v>728.0</v>
      </c>
      <c r="H209" s="24">
        <v>2905.0</v>
      </c>
      <c r="I209" s="25"/>
      <c r="J209" s="26">
        <v>-16.085</v>
      </c>
      <c r="K209" s="26">
        <v>-49.4936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5219605.0</v>
      </c>
      <c r="B210" s="18" t="s">
        <v>1321</v>
      </c>
      <c r="C210" s="19">
        <v>4697.0</v>
      </c>
      <c r="D210" s="19">
        <v>1993.0</v>
      </c>
      <c r="E210" s="19">
        <v>1998.0</v>
      </c>
      <c r="F210" s="19">
        <v>3351.0</v>
      </c>
      <c r="G210" s="19">
        <v>640.0</v>
      </c>
      <c r="H210" s="19">
        <v>3991.0</v>
      </c>
      <c r="I210" s="20"/>
      <c r="J210" s="21">
        <v>-13.7144</v>
      </c>
      <c r="K210" s="21">
        <v>-49.015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5219704.0</v>
      </c>
      <c r="B211" s="23" t="s">
        <v>1322</v>
      </c>
      <c r="C211" s="24">
        <v>12015.0</v>
      </c>
      <c r="D211" s="24">
        <v>5261.0</v>
      </c>
      <c r="E211" s="24">
        <v>5043.0</v>
      </c>
      <c r="F211" s="24">
        <v>7768.0</v>
      </c>
      <c r="G211" s="24">
        <v>2536.0</v>
      </c>
      <c r="H211" s="24">
        <v>10304.0</v>
      </c>
      <c r="I211" s="25"/>
      <c r="J211" s="26">
        <v>-14.4381</v>
      </c>
      <c r="K211" s="26">
        <v>-49.7061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5219712.0</v>
      </c>
      <c r="B212" s="18" t="s">
        <v>1323</v>
      </c>
      <c r="C212" s="19">
        <v>4052.0</v>
      </c>
      <c r="D212" s="19">
        <v>2350.0</v>
      </c>
      <c r="E212" s="19">
        <v>2080.0</v>
      </c>
      <c r="F212" s="19">
        <v>3384.0</v>
      </c>
      <c r="G212" s="19">
        <v>1046.0</v>
      </c>
      <c r="H212" s="19">
        <v>4430.0</v>
      </c>
      <c r="I212" s="20"/>
      <c r="J212" s="21">
        <v>-17.5614</v>
      </c>
      <c r="K212" s="21">
        <v>-50.6342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5219738.0</v>
      </c>
      <c r="B213" s="23" t="s">
        <v>1324</v>
      </c>
      <c r="C213" s="24">
        <v>3106.0</v>
      </c>
      <c r="D213" s="24">
        <v>2379.0</v>
      </c>
      <c r="E213" s="24">
        <v>2311.0</v>
      </c>
      <c r="F213" s="24">
        <v>4258.0</v>
      </c>
      <c r="G213" s="24">
        <v>432.0</v>
      </c>
      <c r="H213" s="24">
        <v>4690.0</v>
      </c>
      <c r="I213" s="25"/>
      <c r="J213" s="26">
        <v>-16.4836</v>
      </c>
      <c r="K213" s="26">
        <v>-49.3111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5219753.0</v>
      </c>
      <c r="B214" s="18" t="s">
        <v>1325</v>
      </c>
      <c r="C214" s="19">
        <v>51897.0</v>
      </c>
      <c r="D214" s="19">
        <v>31340.0</v>
      </c>
      <c r="E214" s="19">
        <v>31826.0</v>
      </c>
      <c r="F214" s="19">
        <v>56721.0</v>
      </c>
      <c r="G214" s="19">
        <v>6445.0</v>
      </c>
      <c r="H214" s="19">
        <v>63166.0</v>
      </c>
      <c r="I214" s="20"/>
      <c r="J214" s="21">
        <v>-15.9397</v>
      </c>
      <c r="K214" s="21">
        <v>-48.255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5219803.0</v>
      </c>
      <c r="B215" s="23" t="s">
        <v>972</v>
      </c>
      <c r="C215" s="24">
        <v>9636.0</v>
      </c>
      <c r="D215" s="24">
        <v>5903.0</v>
      </c>
      <c r="E215" s="24">
        <v>5333.0</v>
      </c>
      <c r="F215" s="24">
        <v>5745.0</v>
      </c>
      <c r="G215" s="24">
        <v>5491.0</v>
      </c>
      <c r="H215" s="24">
        <v>11236.0</v>
      </c>
      <c r="I215" s="25"/>
      <c r="J215" s="26">
        <v>-10.7914</v>
      </c>
      <c r="K215" s="26">
        <v>-37.5678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5219902.0</v>
      </c>
      <c r="B216" s="18" t="s">
        <v>1326</v>
      </c>
      <c r="C216" s="19">
        <v>6028.0</v>
      </c>
      <c r="D216" s="19">
        <v>3142.0</v>
      </c>
      <c r="E216" s="19">
        <v>2975.0</v>
      </c>
      <c r="F216" s="19">
        <v>4461.0</v>
      </c>
      <c r="G216" s="19">
        <v>1656.0</v>
      </c>
      <c r="H216" s="19">
        <v>6117.0</v>
      </c>
      <c r="I216" s="20"/>
      <c r="J216" s="21">
        <v>-15.9306</v>
      </c>
      <c r="K216" s="21">
        <v>-49.2611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5220058.0</v>
      </c>
      <c r="B217" s="67" t="s">
        <v>1327</v>
      </c>
      <c r="C217" s="68">
        <v>2024.0</v>
      </c>
      <c r="D217" s="68">
        <v>845.0</v>
      </c>
      <c r="E217" s="68">
        <v>847.0</v>
      </c>
      <c r="F217" s="68">
        <v>1277.0</v>
      </c>
      <c r="G217" s="68">
        <v>415.0</v>
      </c>
      <c r="H217" s="68">
        <v>1692.0</v>
      </c>
      <c r="I217" s="147"/>
      <c r="J217" s="26">
        <v>-16.8147</v>
      </c>
      <c r="K217" s="26">
        <v>-50.41</v>
      </c>
      <c r="L217" s="147"/>
      <c r="M217" s="147"/>
      <c r="N217" s="147"/>
      <c r="O217" s="147"/>
      <c r="P217" s="147"/>
      <c r="Q217" s="147"/>
      <c r="R217" s="147"/>
      <c r="S217" s="147"/>
      <c r="T217" s="147"/>
      <c r="U217" s="147"/>
      <c r="V217" s="147"/>
      <c r="W217" s="147"/>
      <c r="X217" s="147"/>
      <c r="Y217" s="147"/>
      <c r="Z217" s="147"/>
    </row>
    <row r="218" ht="15.75" customHeight="1">
      <c r="A218" s="17">
        <v>5220009.0</v>
      </c>
      <c r="B218" s="18" t="s">
        <v>1328</v>
      </c>
      <c r="C218" s="19">
        <v>6736.0</v>
      </c>
      <c r="D218" s="19">
        <v>5273.0</v>
      </c>
      <c r="E218" s="19">
        <v>4981.0</v>
      </c>
      <c r="F218" s="19">
        <v>6721.0</v>
      </c>
      <c r="G218" s="19">
        <v>3533.0</v>
      </c>
      <c r="H218" s="19">
        <v>10254.0</v>
      </c>
      <c r="I218" s="20"/>
      <c r="J218" s="21">
        <v>-14.7056</v>
      </c>
      <c r="K218" s="21">
        <v>-47.5247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5220108.0</v>
      </c>
      <c r="B219" s="23" t="s">
        <v>1329</v>
      </c>
      <c r="C219" s="24">
        <v>26383.0</v>
      </c>
      <c r="D219" s="24">
        <v>14743.0</v>
      </c>
      <c r="E219" s="24">
        <v>15307.0</v>
      </c>
      <c r="F219" s="24">
        <v>26601.0</v>
      </c>
      <c r="G219" s="24">
        <v>3449.0</v>
      </c>
      <c r="H219" s="24">
        <v>30050.0</v>
      </c>
      <c r="I219" s="25"/>
      <c r="J219" s="26">
        <v>-16.525</v>
      </c>
      <c r="K219" s="26">
        <v>-50.3722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5220157.0</v>
      </c>
      <c r="B220" s="18" t="s">
        <v>1330</v>
      </c>
      <c r="C220" s="19">
        <v>4089.0</v>
      </c>
      <c r="D220" s="19">
        <v>2334.0</v>
      </c>
      <c r="E220" s="19">
        <v>2283.0</v>
      </c>
      <c r="F220" s="19">
        <v>3908.0</v>
      </c>
      <c r="G220" s="19">
        <v>709.0</v>
      </c>
      <c r="H220" s="19">
        <v>4617.0</v>
      </c>
      <c r="I220" s="20"/>
      <c r="J220" s="21">
        <v>-14.8625</v>
      </c>
      <c r="K220" s="21">
        <v>-49.3294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5220207.0</v>
      </c>
      <c r="B221" s="23" t="s">
        <v>1331</v>
      </c>
      <c r="C221" s="24">
        <v>22793.0</v>
      </c>
      <c r="D221" s="24">
        <v>11397.0</v>
      </c>
      <c r="E221" s="24">
        <v>10897.0</v>
      </c>
      <c r="F221" s="24">
        <v>17668.0</v>
      </c>
      <c r="G221" s="24">
        <v>4626.0</v>
      </c>
      <c r="H221" s="24">
        <v>22294.0</v>
      </c>
      <c r="I221" s="25"/>
      <c r="J221" s="26">
        <v>-13.275</v>
      </c>
      <c r="K221" s="26">
        <v>-50.1628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5220264.0</v>
      </c>
      <c r="B222" s="18" t="s">
        <v>1332</v>
      </c>
      <c r="C222" s="19">
        <v>3481.0</v>
      </c>
      <c r="D222" s="19">
        <v>1945.0</v>
      </c>
      <c r="E222" s="19">
        <v>1816.0</v>
      </c>
      <c r="F222" s="19">
        <v>2076.0</v>
      </c>
      <c r="G222" s="19">
        <v>1685.0</v>
      </c>
      <c r="H222" s="19">
        <v>3761.0</v>
      </c>
      <c r="I222" s="20"/>
      <c r="J222" s="21">
        <v>-17.0586</v>
      </c>
      <c r="K222" s="21">
        <v>-48.6628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5220280.0</v>
      </c>
      <c r="B223" s="23" t="s">
        <v>1333</v>
      </c>
      <c r="C223" s="24">
        <v>1835.0</v>
      </c>
      <c r="D223" s="24">
        <v>1000.0</v>
      </c>
      <c r="E223" s="24">
        <v>991.0</v>
      </c>
      <c r="F223" s="24">
        <v>1171.0</v>
      </c>
      <c r="G223" s="24">
        <v>820.0</v>
      </c>
      <c r="H223" s="24">
        <v>1991.0</v>
      </c>
      <c r="I223" s="25"/>
      <c r="J223" s="26">
        <v>-15.3503</v>
      </c>
      <c r="K223" s="26">
        <v>-49.8178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5220405.0</v>
      </c>
      <c r="B224" s="18" t="s">
        <v>1334</v>
      </c>
      <c r="C224" s="19">
        <v>13552.0</v>
      </c>
      <c r="D224" s="19">
        <v>8863.0</v>
      </c>
      <c r="E224" s="19">
        <v>8223.0</v>
      </c>
      <c r="F224" s="19">
        <v>16307.0</v>
      </c>
      <c r="G224" s="19">
        <v>779.0</v>
      </c>
      <c r="H224" s="19">
        <v>17086.0</v>
      </c>
      <c r="I224" s="20"/>
      <c r="J224" s="21">
        <v>-18.9911</v>
      </c>
      <c r="K224" s="21">
        <v>-50.5436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5220454.0</v>
      </c>
      <c r="B225" s="23" t="s">
        <v>1335</v>
      </c>
      <c r="C225" s="24">
        <v>53105.0</v>
      </c>
      <c r="D225" s="24">
        <v>42184.0</v>
      </c>
      <c r="E225" s="24">
        <v>42215.0</v>
      </c>
      <c r="F225" s="24">
        <v>84066.0</v>
      </c>
      <c r="G225" s="24">
        <v>333.0</v>
      </c>
      <c r="H225" s="24">
        <v>84399.0</v>
      </c>
      <c r="I225" s="25"/>
      <c r="J225" s="26">
        <v>-16.7081</v>
      </c>
      <c r="K225" s="26">
        <v>-49.0931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5220504.0</v>
      </c>
      <c r="B226" s="18" t="s">
        <v>1336</v>
      </c>
      <c r="C226" s="19">
        <v>6447.0</v>
      </c>
      <c r="D226" s="19">
        <v>3971.0</v>
      </c>
      <c r="E226" s="19">
        <v>3506.0</v>
      </c>
      <c r="F226" s="19">
        <v>5540.0</v>
      </c>
      <c r="G226" s="19">
        <v>1937.0</v>
      </c>
      <c r="H226" s="19">
        <v>7477.0</v>
      </c>
      <c r="I226" s="20"/>
      <c r="J226" s="21">
        <v>-18.3061</v>
      </c>
      <c r="K226" s="21">
        <v>-51.9622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5220603.0</v>
      </c>
      <c r="B227" s="23" t="s">
        <v>1342</v>
      </c>
      <c r="C227" s="24">
        <v>20339.0</v>
      </c>
      <c r="D227" s="24">
        <v>9811.0</v>
      </c>
      <c r="E227" s="24">
        <v>9285.0</v>
      </c>
      <c r="F227" s="24">
        <v>12679.0</v>
      </c>
      <c r="G227" s="24">
        <v>6417.0</v>
      </c>
      <c r="H227" s="24">
        <v>19096.0</v>
      </c>
      <c r="I227" s="25"/>
      <c r="J227" s="26">
        <v>-16.6589</v>
      </c>
      <c r="K227" s="26">
        <v>-48.6081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5220686.0</v>
      </c>
      <c r="B228" s="18" t="s">
        <v>1344</v>
      </c>
      <c r="C228" s="19">
        <v>6219.0</v>
      </c>
      <c r="D228" s="19">
        <v>3301.0</v>
      </c>
      <c r="E228" s="19">
        <v>3211.0</v>
      </c>
      <c r="F228" s="19">
        <v>5377.0</v>
      </c>
      <c r="G228" s="19">
        <v>1135.0</v>
      </c>
      <c r="H228" s="19">
        <v>6512.0</v>
      </c>
      <c r="I228" s="20"/>
      <c r="J228" s="21">
        <v>-14.4736</v>
      </c>
      <c r="K228" s="21">
        <v>-46.4833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5220702.0</v>
      </c>
      <c r="B229" s="23" t="s">
        <v>1346</v>
      </c>
      <c r="C229" s="24">
        <v>2681.0</v>
      </c>
      <c r="D229" s="24">
        <v>1517.0</v>
      </c>
      <c r="E229" s="24">
        <v>1304.0</v>
      </c>
      <c r="F229" s="24">
        <v>994.0</v>
      </c>
      <c r="G229" s="24">
        <v>1827.0</v>
      </c>
      <c r="H229" s="24">
        <v>2821.0</v>
      </c>
      <c r="I229" s="25"/>
      <c r="J229" s="26">
        <v>-14.8053</v>
      </c>
      <c r="K229" s="26">
        <v>-46.2531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5221007.0</v>
      </c>
      <c r="B230" s="18" t="s">
        <v>1347</v>
      </c>
      <c r="C230" s="19">
        <v>3587.0</v>
      </c>
      <c r="D230" s="19">
        <v>1766.0</v>
      </c>
      <c r="E230" s="19">
        <v>1774.0</v>
      </c>
      <c r="F230" s="19">
        <v>2876.0</v>
      </c>
      <c r="G230" s="19">
        <v>664.0</v>
      </c>
      <c r="H230" s="19">
        <v>3540.0</v>
      </c>
      <c r="I230" s="20"/>
      <c r="J230" s="21">
        <v>-16.0542</v>
      </c>
      <c r="K230" s="21">
        <v>-49.6058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5221080.0</v>
      </c>
      <c r="B231" s="23" t="s">
        <v>1349</v>
      </c>
      <c r="C231" s="24">
        <v>2585.0</v>
      </c>
      <c r="D231" s="24">
        <v>1542.0</v>
      </c>
      <c r="E231" s="24">
        <v>1474.0</v>
      </c>
      <c r="F231" s="24">
        <v>2134.0</v>
      </c>
      <c r="G231" s="24">
        <v>882.0</v>
      </c>
      <c r="H231" s="24">
        <v>3016.0</v>
      </c>
      <c r="I231" s="25"/>
      <c r="J231" s="26">
        <v>-13.7764</v>
      </c>
      <c r="K231" s="26">
        <v>-47.2647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5221197.0</v>
      </c>
      <c r="B232" s="18" t="s">
        <v>1350</v>
      </c>
      <c r="C232" s="19">
        <v>5083.0</v>
      </c>
      <c r="D232" s="19">
        <v>3347.0</v>
      </c>
      <c r="E232" s="19">
        <v>3215.0</v>
      </c>
      <c r="F232" s="19">
        <v>5677.0</v>
      </c>
      <c r="G232" s="19">
        <v>885.0</v>
      </c>
      <c r="H232" s="19">
        <v>6562.0</v>
      </c>
      <c r="I232" s="20"/>
      <c r="J232" s="21">
        <v>-16.3947</v>
      </c>
      <c r="K232" s="21">
        <v>-49.0797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5221304.0</v>
      </c>
      <c r="B233" s="23" t="s">
        <v>1352</v>
      </c>
      <c r="C233" s="24">
        <v>2831.0</v>
      </c>
      <c r="D233" s="24">
        <v>1423.0</v>
      </c>
      <c r="E233" s="24">
        <v>1394.0</v>
      </c>
      <c r="F233" s="24">
        <v>2486.0</v>
      </c>
      <c r="G233" s="24">
        <v>331.0</v>
      </c>
      <c r="H233" s="24">
        <v>2817.0</v>
      </c>
      <c r="I233" s="25"/>
      <c r="J233" s="26">
        <v>-18.3539</v>
      </c>
      <c r="K233" s="26">
        <v>-47.7825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5221403.0</v>
      </c>
      <c r="B234" s="18" t="s">
        <v>1354</v>
      </c>
      <c r="C234" s="19">
        <v>81457.0</v>
      </c>
      <c r="D234" s="19">
        <v>51407.0</v>
      </c>
      <c r="E234" s="19">
        <v>53099.0</v>
      </c>
      <c r="F234" s="19">
        <v>100107.0</v>
      </c>
      <c r="G234" s="19">
        <v>4399.0</v>
      </c>
      <c r="H234" s="19">
        <v>104506.0</v>
      </c>
      <c r="I234" s="20"/>
      <c r="J234" s="21">
        <v>-7.7619</v>
      </c>
      <c r="K234" s="21">
        <v>-40.2678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5221452.0</v>
      </c>
      <c r="B235" s="23" t="s">
        <v>1356</v>
      </c>
      <c r="C235" s="24">
        <v>3434.0</v>
      </c>
      <c r="D235" s="24">
        <v>1778.0</v>
      </c>
      <c r="E235" s="24">
        <v>1657.0</v>
      </c>
      <c r="F235" s="24">
        <v>2183.0</v>
      </c>
      <c r="G235" s="24">
        <v>1252.0</v>
      </c>
      <c r="H235" s="24">
        <v>3435.0</v>
      </c>
      <c r="I235" s="25"/>
      <c r="J235" s="26">
        <v>-13.5086</v>
      </c>
      <c r="K235" s="26">
        <v>-48.74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5221502.0</v>
      </c>
      <c r="B236" s="18" t="s">
        <v>1357</v>
      </c>
      <c r="C236" s="19">
        <v>5134.0</v>
      </c>
      <c r="D236" s="19">
        <v>2431.0</v>
      </c>
      <c r="E236" s="19">
        <v>2408.0</v>
      </c>
      <c r="F236" s="19">
        <v>3891.0</v>
      </c>
      <c r="G236" s="19">
        <v>948.0</v>
      </c>
      <c r="H236" s="19">
        <v>4839.0</v>
      </c>
      <c r="I236" s="20"/>
      <c r="J236" s="21">
        <v>-16.6144</v>
      </c>
      <c r="K236" s="21">
        <v>-50.1342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5221551.0</v>
      </c>
      <c r="B237" s="23" t="s">
        <v>1360</v>
      </c>
      <c r="C237" s="24">
        <v>3524.0</v>
      </c>
      <c r="D237" s="24">
        <v>2338.0</v>
      </c>
      <c r="E237" s="24">
        <v>2061.0</v>
      </c>
      <c r="F237" s="24">
        <v>3138.0</v>
      </c>
      <c r="G237" s="24">
        <v>1261.0</v>
      </c>
      <c r="H237" s="24">
        <v>4399.0</v>
      </c>
      <c r="I237" s="25"/>
      <c r="J237" s="26">
        <v>-17.8528</v>
      </c>
      <c r="K237" s="26">
        <v>-50.3022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5221577.0</v>
      </c>
      <c r="B238" s="18" t="s">
        <v>1362</v>
      </c>
      <c r="C238" s="19">
        <v>3043.0</v>
      </c>
      <c r="D238" s="19">
        <v>1527.0</v>
      </c>
      <c r="E238" s="19">
        <v>1408.0</v>
      </c>
      <c r="F238" s="19">
        <v>1464.0</v>
      </c>
      <c r="G238" s="19">
        <v>1471.0</v>
      </c>
      <c r="H238" s="19">
        <v>2935.0</v>
      </c>
      <c r="I238" s="20"/>
      <c r="J238" s="21">
        <v>-14.285</v>
      </c>
      <c r="K238" s="21">
        <v>-49.9217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5221601.0</v>
      </c>
      <c r="B239" s="23" t="s">
        <v>1364</v>
      </c>
      <c r="C239" s="24">
        <v>33530.0</v>
      </c>
      <c r="D239" s="24">
        <v>18443.0</v>
      </c>
      <c r="E239" s="24">
        <v>18506.0</v>
      </c>
      <c r="F239" s="24">
        <v>33816.0</v>
      </c>
      <c r="G239" s="24">
        <v>3133.0</v>
      </c>
      <c r="H239" s="24">
        <v>36949.0</v>
      </c>
      <c r="I239" s="25"/>
      <c r="J239" s="26">
        <v>-14.5247</v>
      </c>
      <c r="K239" s="26">
        <v>-49.1408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5221700.0</v>
      </c>
      <c r="B240" s="18" t="s">
        <v>1365</v>
      </c>
      <c r="C240" s="19">
        <v>13938.0</v>
      </c>
      <c r="D240" s="19">
        <v>7004.0</v>
      </c>
      <c r="E240" s="19">
        <v>6817.0</v>
      </c>
      <c r="F240" s="19">
        <v>11227.0</v>
      </c>
      <c r="G240" s="19">
        <v>2594.0</v>
      </c>
      <c r="H240" s="19">
        <v>13821.0</v>
      </c>
      <c r="I240" s="20"/>
      <c r="J240" s="21">
        <v>-15.4981</v>
      </c>
      <c r="K240" s="21">
        <v>-49.6875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5221809.0</v>
      </c>
      <c r="B241" s="23" t="s">
        <v>1368</v>
      </c>
      <c r="C241" s="24">
        <v>3104.0</v>
      </c>
      <c r="D241" s="24">
        <v>1560.0</v>
      </c>
      <c r="E241" s="24">
        <v>1498.0</v>
      </c>
      <c r="F241" s="24">
        <v>2165.0</v>
      </c>
      <c r="G241" s="24">
        <v>893.0</v>
      </c>
      <c r="H241" s="24">
        <v>3058.0</v>
      </c>
      <c r="I241" s="25"/>
      <c r="J241" s="26">
        <v>-17.4636</v>
      </c>
      <c r="K241" s="26">
        <v>-48.2017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5221858.0</v>
      </c>
      <c r="B242" s="18" t="s">
        <v>1369</v>
      </c>
      <c r="C242" s="19">
        <v>94856.0</v>
      </c>
      <c r="D242" s="19">
        <v>64616.0</v>
      </c>
      <c r="E242" s="19">
        <v>68331.0</v>
      </c>
      <c r="F242" s="19">
        <v>132947.0</v>
      </c>
      <c r="G242" s="19">
        <v>0.0</v>
      </c>
      <c r="H242" s="19">
        <v>132947.0</v>
      </c>
      <c r="I242" s="20"/>
      <c r="J242" s="21">
        <v>-16.0658</v>
      </c>
      <c r="K242" s="21">
        <v>-47.9786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5221908.0</v>
      </c>
      <c r="B243" s="23" t="s">
        <v>1371</v>
      </c>
      <c r="C243" s="24">
        <v>3519.0</v>
      </c>
      <c r="D243" s="24">
        <v>1854.0</v>
      </c>
      <c r="E243" s="24">
        <v>1807.0</v>
      </c>
      <c r="F243" s="24">
        <v>2245.0</v>
      </c>
      <c r="G243" s="24">
        <v>1416.0</v>
      </c>
      <c r="H243" s="24">
        <v>3661.0</v>
      </c>
      <c r="I243" s="25"/>
      <c r="J243" s="26">
        <v>-17.0453</v>
      </c>
      <c r="K243" s="26">
        <v>-49.6311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5222005.0</v>
      </c>
      <c r="B244" s="137" t="s">
        <v>1372</v>
      </c>
      <c r="C244" s="138">
        <v>11300.0</v>
      </c>
      <c r="D244" s="138">
        <v>6284.0</v>
      </c>
      <c r="E244" s="138">
        <v>6265.0</v>
      </c>
      <c r="F244" s="138">
        <v>9164.0</v>
      </c>
      <c r="G244" s="138">
        <v>3385.0</v>
      </c>
      <c r="H244" s="138">
        <v>12549.0</v>
      </c>
      <c r="I244" s="142"/>
      <c r="J244" s="21">
        <v>-16.7419</v>
      </c>
      <c r="K244" s="21">
        <v>-48.5164</v>
      </c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</row>
    <row r="245" ht="15.75" customHeight="1">
      <c r="A245" s="22">
        <v>5222054.0</v>
      </c>
      <c r="B245" s="23" t="s">
        <v>1374</v>
      </c>
      <c r="C245" s="24">
        <v>6015.0</v>
      </c>
      <c r="D245" s="24">
        <v>3871.0</v>
      </c>
      <c r="E245" s="24">
        <v>3500.0</v>
      </c>
      <c r="F245" s="24">
        <v>6322.0</v>
      </c>
      <c r="G245" s="24">
        <v>1049.0</v>
      </c>
      <c r="H245" s="24">
        <v>7371.0</v>
      </c>
      <c r="I245" s="25"/>
      <c r="J245" s="26">
        <v>-17.735</v>
      </c>
      <c r="K245" s="26">
        <v>-49.805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5222203.0</v>
      </c>
      <c r="B246" s="18" t="s">
        <v>1375</v>
      </c>
      <c r="C246" s="19">
        <v>3287.0</v>
      </c>
      <c r="D246" s="19">
        <v>2606.0</v>
      </c>
      <c r="E246" s="19">
        <v>2136.0</v>
      </c>
      <c r="F246" s="19">
        <v>3497.0</v>
      </c>
      <c r="G246" s="19">
        <v>1245.0</v>
      </c>
      <c r="H246" s="19">
        <v>4742.0</v>
      </c>
      <c r="I246" s="20"/>
      <c r="J246" s="21">
        <v>-15.0383</v>
      </c>
      <c r="K246" s="21">
        <v>-47.0594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65">
        <v>5222302.0</v>
      </c>
      <c r="B247" s="67" t="s">
        <v>1378</v>
      </c>
      <c r="C247" s="68">
        <v>4492.0</v>
      </c>
      <c r="D247" s="68">
        <v>2690.0</v>
      </c>
      <c r="E247" s="68">
        <v>2455.0</v>
      </c>
      <c r="F247" s="68">
        <v>1504.0</v>
      </c>
      <c r="G247" s="68">
        <v>3641.0</v>
      </c>
      <c r="H247" s="68">
        <v>5145.0</v>
      </c>
      <c r="I247" s="147"/>
      <c r="J247" s="26">
        <v>-15.4569</v>
      </c>
      <c r="K247" s="26">
        <v>-48.8886</v>
      </c>
      <c r="L247" s="147"/>
      <c r="M247" s="147"/>
      <c r="N247" s="147"/>
      <c r="O247" s="147"/>
      <c r="P247" s="147"/>
      <c r="Q247" s="147"/>
      <c r="R247" s="147"/>
      <c r="S247" s="147"/>
      <c r="T247" s="147"/>
      <c r="U247" s="147"/>
      <c r="V247" s="147"/>
      <c r="W247" s="147"/>
      <c r="X247" s="147"/>
      <c r="Y247" s="147"/>
      <c r="Z247" s="147"/>
    </row>
    <row r="248" ht="15.75" customHeight="1">
      <c r="A248" s="70" t="s">
        <v>81</v>
      </c>
      <c r="B248" s="71" t="s">
        <v>1214</v>
      </c>
      <c r="C248" s="72">
        <f t="shared" ref="C248:H248" si="1">SUM(C2:C247)</f>
        <v>5003228</v>
      </c>
      <c r="D248" s="72">
        <f t="shared" si="1"/>
        <v>2981542</v>
      </c>
      <c r="E248" s="72">
        <f t="shared" si="1"/>
        <v>3022503</v>
      </c>
      <c r="F248" s="72">
        <f t="shared" si="1"/>
        <v>5421069</v>
      </c>
      <c r="G248" s="72">
        <f t="shared" si="1"/>
        <v>582976</v>
      </c>
      <c r="H248" s="72">
        <f t="shared" si="1"/>
        <v>6004045</v>
      </c>
      <c r="I248" s="73">
        <f>COUNTA($A$2:A247)</f>
        <v>246</v>
      </c>
      <c r="J248" s="140"/>
      <c r="K248" s="140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2010&amp;CGOIÁS&amp;RDE</oddHead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2100055.0</v>
      </c>
      <c r="B2" s="18" t="s">
        <v>1337</v>
      </c>
      <c r="C2" s="19">
        <v>88320.0</v>
      </c>
      <c r="D2" s="19">
        <v>52093.0</v>
      </c>
      <c r="E2" s="19">
        <v>51920.0</v>
      </c>
      <c r="F2" s="19">
        <v>78241.0</v>
      </c>
      <c r="G2" s="19">
        <v>25772.0</v>
      </c>
      <c r="H2" s="19">
        <v>104013.0</v>
      </c>
      <c r="I2" s="20"/>
      <c r="J2" s="21">
        <v>-4.9467</v>
      </c>
      <c r="K2" s="21">
        <v>-47.5047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2100105.0</v>
      </c>
      <c r="B3" s="23" t="s">
        <v>1338</v>
      </c>
      <c r="C3" s="24">
        <v>4680.0</v>
      </c>
      <c r="D3" s="24">
        <v>3001.0</v>
      </c>
      <c r="E3" s="24">
        <v>2956.0</v>
      </c>
      <c r="F3" s="24">
        <v>3272.0</v>
      </c>
      <c r="G3" s="24">
        <v>2685.0</v>
      </c>
      <c r="H3" s="24">
        <v>5957.0</v>
      </c>
      <c r="I3" s="25"/>
      <c r="J3" s="26">
        <v>-4.1328</v>
      </c>
      <c r="K3" s="26">
        <v>-43.3242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2100154.0</v>
      </c>
      <c r="B4" s="18" t="s">
        <v>1339</v>
      </c>
      <c r="C4" s="19">
        <v>9703.0</v>
      </c>
      <c r="D4" s="19">
        <v>6026.0</v>
      </c>
      <c r="E4" s="19">
        <v>5564.0</v>
      </c>
      <c r="F4" s="19">
        <v>3124.0</v>
      </c>
      <c r="G4" s="19">
        <v>8466.0</v>
      </c>
      <c r="H4" s="19">
        <v>11590.0</v>
      </c>
      <c r="I4" s="20"/>
      <c r="J4" s="21">
        <v>-2.8406</v>
      </c>
      <c r="K4" s="21">
        <v>-42.1122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2100204.0</v>
      </c>
      <c r="B5" s="23" t="s">
        <v>1340</v>
      </c>
      <c r="C5" s="24">
        <v>21291.0</v>
      </c>
      <c r="D5" s="24">
        <v>11251.0</v>
      </c>
      <c r="E5" s="24">
        <v>10601.0</v>
      </c>
      <c r="F5" s="24">
        <v>6400.0</v>
      </c>
      <c r="G5" s="24">
        <v>15452.0</v>
      </c>
      <c r="H5" s="24">
        <v>21852.0</v>
      </c>
      <c r="I5" s="25"/>
      <c r="J5" s="26">
        <v>-2.4089</v>
      </c>
      <c r="K5" s="26">
        <v>-44.4147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2100303.0</v>
      </c>
      <c r="B6" s="18" t="s">
        <v>1341</v>
      </c>
      <c r="C6" s="19">
        <v>18827.0</v>
      </c>
      <c r="D6" s="19">
        <v>12393.0</v>
      </c>
      <c r="E6" s="19">
        <v>11559.0</v>
      </c>
      <c r="F6" s="19">
        <v>13634.0</v>
      </c>
      <c r="G6" s="19">
        <v>10318.0</v>
      </c>
      <c r="H6" s="19">
        <v>23952.0</v>
      </c>
      <c r="I6" s="20"/>
      <c r="J6" s="21">
        <v>-4.6278</v>
      </c>
      <c r="K6" s="21">
        <v>-43.4706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2100402.0</v>
      </c>
      <c r="B7" s="23" t="s">
        <v>1343</v>
      </c>
      <c r="C7" s="24">
        <v>8865.0</v>
      </c>
      <c r="D7" s="24">
        <v>5190.0</v>
      </c>
      <c r="E7" s="24">
        <v>5021.0</v>
      </c>
      <c r="F7" s="24">
        <v>3141.0</v>
      </c>
      <c r="G7" s="24">
        <v>7070.0</v>
      </c>
      <c r="H7" s="24">
        <v>10211.0</v>
      </c>
      <c r="I7" s="25"/>
      <c r="J7" s="26">
        <v>-4.0583</v>
      </c>
      <c r="K7" s="26">
        <v>-45.4994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2100436.0</v>
      </c>
      <c r="B8" s="18" t="s">
        <v>1345</v>
      </c>
      <c r="C8" s="19">
        <v>20162.0</v>
      </c>
      <c r="D8" s="19">
        <v>12272.0</v>
      </c>
      <c r="E8" s="19">
        <v>12324.0</v>
      </c>
      <c r="F8" s="19">
        <v>19374.0</v>
      </c>
      <c r="G8" s="19">
        <v>5222.0</v>
      </c>
      <c r="H8" s="19">
        <v>24596.0</v>
      </c>
      <c r="I8" s="20"/>
      <c r="J8" s="21">
        <v>-4.2128</v>
      </c>
      <c r="K8" s="21">
        <v>-44.4464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2100477.0</v>
      </c>
      <c r="B9" s="23" t="s">
        <v>1348</v>
      </c>
      <c r="C9" s="24">
        <v>30177.0</v>
      </c>
      <c r="D9" s="24">
        <v>15995.0</v>
      </c>
      <c r="E9" s="24">
        <v>15033.0</v>
      </c>
      <c r="F9" s="24">
        <v>9834.0</v>
      </c>
      <c r="G9" s="24">
        <v>21194.0</v>
      </c>
      <c r="H9" s="24">
        <v>31028.0</v>
      </c>
      <c r="I9" s="25"/>
      <c r="J9" s="26">
        <v>-3.69</v>
      </c>
      <c r="K9" s="26">
        <v>-45.9028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2100501.0</v>
      </c>
      <c r="B10" s="18" t="s">
        <v>1351</v>
      </c>
      <c r="C10" s="19">
        <v>10174.0</v>
      </c>
      <c r="D10" s="19">
        <v>5468.0</v>
      </c>
      <c r="E10" s="19">
        <v>5297.0</v>
      </c>
      <c r="F10" s="19">
        <v>7028.0</v>
      </c>
      <c r="G10" s="19">
        <v>3737.0</v>
      </c>
      <c r="H10" s="19">
        <v>10765.0</v>
      </c>
      <c r="I10" s="20"/>
      <c r="J10" s="21">
        <v>-9.1108</v>
      </c>
      <c r="K10" s="21">
        <v>-45.9297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2100550.0</v>
      </c>
      <c r="B11" s="23" t="s">
        <v>1353</v>
      </c>
      <c r="C11" s="24">
        <v>5431.0</v>
      </c>
      <c r="D11" s="24">
        <v>3311.0</v>
      </c>
      <c r="E11" s="24">
        <v>3120.0</v>
      </c>
      <c r="F11" s="24">
        <v>4841.0</v>
      </c>
      <c r="G11" s="24">
        <v>1590.0</v>
      </c>
      <c r="H11" s="24">
        <v>6431.0</v>
      </c>
      <c r="I11" s="25"/>
      <c r="J11" s="26">
        <v>-1.5681</v>
      </c>
      <c r="K11" s="26">
        <v>-45.9297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2100600.0</v>
      </c>
      <c r="B12" s="18" t="s">
        <v>1355</v>
      </c>
      <c r="C12" s="19">
        <v>31292.0</v>
      </c>
      <c r="D12" s="19">
        <v>19760.0</v>
      </c>
      <c r="E12" s="19">
        <v>18134.0</v>
      </c>
      <c r="F12" s="19">
        <v>15006.0</v>
      </c>
      <c r="G12" s="19">
        <v>22888.0</v>
      </c>
      <c r="H12" s="19">
        <v>37894.0</v>
      </c>
      <c r="I12" s="20"/>
      <c r="J12" s="21">
        <v>-5.5667</v>
      </c>
      <c r="K12" s="21">
        <v>-46.7422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2100709.0</v>
      </c>
      <c r="B13" s="23" t="s">
        <v>1358</v>
      </c>
      <c r="C13" s="24">
        <v>22978.0</v>
      </c>
      <c r="D13" s="24">
        <v>12960.0</v>
      </c>
      <c r="E13" s="24">
        <v>12334.0</v>
      </c>
      <c r="F13" s="24">
        <v>7018.0</v>
      </c>
      <c r="G13" s="24">
        <v>18276.0</v>
      </c>
      <c r="H13" s="24">
        <v>25294.0</v>
      </c>
      <c r="I13" s="25"/>
      <c r="J13" s="26">
        <v>-3.2644</v>
      </c>
      <c r="K13" s="26">
        <v>-44.6197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2100808.0</v>
      </c>
      <c r="B14" s="18" t="s">
        <v>1359</v>
      </c>
      <c r="C14" s="19">
        <v>10280.0</v>
      </c>
      <c r="D14" s="19">
        <v>6984.0</v>
      </c>
      <c r="E14" s="19">
        <v>6939.0</v>
      </c>
      <c r="F14" s="19">
        <v>7158.0</v>
      </c>
      <c r="G14" s="19">
        <v>6765.0</v>
      </c>
      <c r="H14" s="19">
        <v>13923.0</v>
      </c>
      <c r="I14" s="20"/>
      <c r="J14" s="21">
        <v>-3.6717</v>
      </c>
      <c r="K14" s="21">
        <v>-43.1161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2100832.0</v>
      </c>
      <c r="B15" s="23" t="s">
        <v>1361</v>
      </c>
      <c r="C15" s="24">
        <v>11099.0</v>
      </c>
      <c r="D15" s="24">
        <v>7816.0</v>
      </c>
      <c r="E15" s="24">
        <v>7143.0</v>
      </c>
      <c r="F15" s="24">
        <v>9162.0</v>
      </c>
      <c r="G15" s="24">
        <v>5797.0</v>
      </c>
      <c r="H15" s="24">
        <v>14959.0</v>
      </c>
      <c r="I15" s="25"/>
      <c r="J15" s="26">
        <v>-1.4611</v>
      </c>
      <c r="K15" s="26">
        <v>-45.1033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2100873.0</v>
      </c>
      <c r="B16" s="18" t="s">
        <v>1363</v>
      </c>
      <c r="C16" s="19">
        <v>9123.0</v>
      </c>
      <c r="D16" s="19">
        <v>7110.0</v>
      </c>
      <c r="E16" s="19">
        <v>6847.0</v>
      </c>
      <c r="F16" s="19">
        <v>5376.0</v>
      </c>
      <c r="G16" s="19">
        <v>8581.0</v>
      </c>
      <c r="H16" s="19">
        <v>13957.0</v>
      </c>
      <c r="I16" s="20"/>
      <c r="J16" s="21">
        <v>-6.5811</v>
      </c>
      <c r="K16" s="21">
        <v>-48.6444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2100907.0</v>
      </c>
      <c r="B17" s="23" t="s">
        <v>1366</v>
      </c>
      <c r="C17" s="24">
        <v>34906.0</v>
      </c>
      <c r="D17" s="24">
        <v>22019.0</v>
      </c>
      <c r="E17" s="24">
        <v>20581.0</v>
      </c>
      <c r="F17" s="24">
        <v>12088.0</v>
      </c>
      <c r="G17" s="24">
        <v>30512.0</v>
      </c>
      <c r="H17" s="24">
        <v>42600.0</v>
      </c>
      <c r="I17" s="25"/>
      <c r="J17" s="26">
        <v>-2.89</v>
      </c>
      <c r="K17" s="26">
        <v>-41.9031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2100956.0</v>
      </c>
      <c r="B18" s="18" t="s">
        <v>1367</v>
      </c>
      <c r="C18" s="19">
        <v>29843.0</v>
      </c>
      <c r="D18" s="19">
        <v>16393.0</v>
      </c>
      <c r="E18" s="19">
        <v>15175.0</v>
      </c>
      <c r="F18" s="19">
        <v>12558.0</v>
      </c>
      <c r="G18" s="19">
        <v>19010.0</v>
      </c>
      <c r="H18" s="19">
        <v>31568.0</v>
      </c>
      <c r="I18" s="20"/>
      <c r="J18" s="21">
        <v>-4.8858</v>
      </c>
      <c r="K18" s="21">
        <v>-46.005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2101004.0</v>
      </c>
      <c r="B19" s="23" t="s">
        <v>1370</v>
      </c>
      <c r="C19" s="24">
        <v>26366.0</v>
      </c>
      <c r="D19" s="24">
        <v>14308.0</v>
      </c>
      <c r="E19" s="24">
        <v>14169.0</v>
      </c>
      <c r="F19" s="24">
        <v>17484.0</v>
      </c>
      <c r="G19" s="24">
        <v>10993.0</v>
      </c>
      <c r="H19" s="24">
        <v>28477.0</v>
      </c>
      <c r="I19" s="25"/>
      <c r="J19" s="26">
        <v>-3.4536</v>
      </c>
      <c r="K19" s="26">
        <v>-44.78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2101103.0</v>
      </c>
      <c r="B20" s="18" t="s">
        <v>1373</v>
      </c>
      <c r="C20" s="19">
        <v>10142.0</v>
      </c>
      <c r="D20" s="19">
        <v>5831.0</v>
      </c>
      <c r="E20" s="19">
        <v>5594.0</v>
      </c>
      <c r="F20" s="19">
        <v>4705.0</v>
      </c>
      <c r="G20" s="19">
        <v>6720.0</v>
      </c>
      <c r="H20" s="19">
        <v>11425.0</v>
      </c>
      <c r="I20" s="20"/>
      <c r="J20" s="21">
        <v>-2.8369</v>
      </c>
      <c r="K20" s="21">
        <v>-44.0533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2101202.0</v>
      </c>
      <c r="B21" s="23" t="s">
        <v>1376</v>
      </c>
      <c r="C21" s="24">
        <v>91823.0</v>
      </c>
      <c r="D21" s="24">
        <v>47747.0</v>
      </c>
      <c r="E21" s="24">
        <v>52213.0</v>
      </c>
      <c r="F21" s="24">
        <v>77836.0</v>
      </c>
      <c r="G21" s="24">
        <v>22124.0</v>
      </c>
      <c r="H21" s="24">
        <v>99960.0</v>
      </c>
      <c r="I21" s="25"/>
      <c r="J21" s="26">
        <v>-4.2917</v>
      </c>
      <c r="K21" s="26">
        <v>-44.7917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2101251.0</v>
      </c>
      <c r="B22" s="18" t="s">
        <v>1377</v>
      </c>
      <c r="C22" s="19">
        <v>10516.0</v>
      </c>
      <c r="D22" s="19">
        <v>7542.0</v>
      </c>
      <c r="E22" s="19">
        <v>7423.0</v>
      </c>
      <c r="F22" s="19">
        <v>3324.0</v>
      </c>
      <c r="G22" s="19">
        <v>11641.0</v>
      </c>
      <c r="H22" s="19">
        <v>14965.0</v>
      </c>
      <c r="I22" s="20"/>
      <c r="J22" s="21">
        <v>-2.9708</v>
      </c>
      <c r="K22" s="21">
        <v>-44.3156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2101301.0</v>
      </c>
      <c r="B23" s="23" t="s">
        <v>1379</v>
      </c>
      <c r="C23" s="24">
        <v>15531.0</v>
      </c>
      <c r="D23" s="24">
        <v>8494.0</v>
      </c>
      <c r="E23" s="24">
        <v>8132.0</v>
      </c>
      <c r="F23" s="24">
        <v>8692.0</v>
      </c>
      <c r="G23" s="24">
        <v>7934.0</v>
      </c>
      <c r="H23" s="24">
        <v>16626.0</v>
      </c>
      <c r="I23" s="25"/>
      <c r="J23" s="26">
        <v>-1.7028</v>
      </c>
      <c r="K23" s="26">
        <v>-45.1339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2101350.0</v>
      </c>
      <c r="B24" s="18" t="s">
        <v>1380</v>
      </c>
      <c r="C24" s="19">
        <v>4671.0</v>
      </c>
      <c r="D24" s="19">
        <v>2743.0</v>
      </c>
      <c r="E24" s="19">
        <v>2561.0</v>
      </c>
      <c r="F24" s="19">
        <v>1429.0</v>
      </c>
      <c r="G24" s="19">
        <v>3875.0</v>
      </c>
      <c r="H24" s="19">
        <v>5304.0</v>
      </c>
      <c r="I24" s="20"/>
      <c r="J24" s="21">
        <v>-2.7058</v>
      </c>
      <c r="K24" s="21">
        <v>-44.7378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2101400.0</v>
      </c>
      <c r="B25" s="23" t="s">
        <v>1381</v>
      </c>
      <c r="C25" s="24">
        <v>60163.0</v>
      </c>
      <c r="D25" s="24">
        <v>41568.0</v>
      </c>
      <c r="E25" s="24">
        <v>41969.0</v>
      </c>
      <c r="F25" s="24">
        <v>72786.0</v>
      </c>
      <c r="G25" s="24">
        <v>10751.0</v>
      </c>
      <c r="H25" s="24">
        <v>83537.0</v>
      </c>
      <c r="I25" s="25"/>
      <c r="J25" s="26">
        <v>-7.5325</v>
      </c>
      <c r="K25" s="26">
        <v>-46.0356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2101509.0</v>
      </c>
      <c r="B26" s="18" t="s">
        <v>1382</v>
      </c>
      <c r="C26" s="19">
        <v>15349.0</v>
      </c>
      <c r="D26" s="19">
        <v>8924.0</v>
      </c>
      <c r="E26" s="19">
        <v>8892.0</v>
      </c>
      <c r="F26" s="19">
        <v>10308.0</v>
      </c>
      <c r="G26" s="19">
        <v>7508.0</v>
      </c>
      <c r="H26" s="19">
        <v>17816.0</v>
      </c>
      <c r="I26" s="20"/>
      <c r="J26" s="21">
        <v>-6.7564</v>
      </c>
      <c r="K26" s="21">
        <v>-43.0242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2101608.0</v>
      </c>
      <c r="B27" s="23" t="s">
        <v>1383</v>
      </c>
      <c r="C27" s="24">
        <v>78147.0</v>
      </c>
      <c r="D27" s="24">
        <v>41580.0</v>
      </c>
      <c r="E27" s="24">
        <v>41112.0</v>
      </c>
      <c r="F27" s="24">
        <v>51572.0</v>
      </c>
      <c r="G27" s="24">
        <v>31120.0</v>
      </c>
      <c r="H27" s="24">
        <v>82692.0</v>
      </c>
      <c r="I27" s="25"/>
      <c r="J27" s="26">
        <v>-5.5056</v>
      </c>
      <c r="K27" s="26">
        <v>-45.2433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2101707.0</v>
      </c>
      <c r="B28" s="137" t="s">
        <v>1384</v>
      </c>
      <c r="C28" s="138">
        <v>39669.0</v>
      </c>
      <c r="D28" s="138">
        <v>28159.0</v>
      </c>
      <c r="E28" s="138">
        <v>26832.0</v>
      </c>
      <c r="F28" s="138">
        <v>22156.0</v>
      </c>
      <c r="G28" s="138">
        <v>32835.0</v>
      </c>
      <c r="H28" s="138">
        <v>54991.0</v>
      </c>
      <c r="I28" s="20"/>
      <c r="J28" s="21">
        <v>-2.7469</v>
      </c>
      <c r="K28" s="21">
        <v>-42.8264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2101772.0</v>
      </c>
      <c r="B29" s="23" t="s">
        <v>1385</v>
      </c>
      <c r="C29" s="24">
        <v>9900.0</v>
      </c>
      <c r="D29" s="24">
        <v>6034.0</v>
      </c>
      <c r="E29" s="24">
        <v>5912.0</v>
      </c>
      <c r="F29" s="24">
        <v>5167.0</v>
      </c>
      <c r="G29" s="24">
        <v>6779.0</v>
      </c>
      <c r="H29" s="24">
        <v>11946.0</v>
      </c>
      <c r="I29" s="25"/>
      <c r="J29" s="26">
        <v>-3.7311</v>
      </c>
      <c r="K29" s="26">
        <v>-45.3147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2101731.0</v>
      </c>
      <c r="B30" s="18" t="s">
        <v>1386</v>
      </c>
      <c r="C30" s="19">
        <v>5253.0</v>
      </c>
      <c r="D30" s="19">
        <v>3425.0</v>
      </c>
      <c r="E30" s="19">
        <v>3102.0</v>
      </c>
      <c r="F30" s="19">
        <v>3266.0</v>
      </c>
      <c r="G30" s="19">
        <v>3261.0</v>
      </c>
      <c r="H30" s="19">
        <v>6527.0</v>
      </c>
      <c r="I30" s="20"/>
      <c r="J30" s="21">
        <v>-3.155</v>
      </c>
      <c r="K30" s="21">
        <v>-43.5103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2101806.0</v>
      </c>
      <c r="B31" s="23" t="s">
        <v>1387</v>
      </c>
      <c r="C31" s="24">
        <v>5288.0</v>
      </c>
      <c r="D31" s="24">
        <v>2858.0</v>
      </c>
      <c r="E31" s="24">
        <v>2615.0</v>
      </c>
      <c r="F31" s="24">
        <v>2817.0</v>
      </c>
      <c r="G31" s="24">
        <v>2656.0</v>
      </c>
      <c r="H31" s="24">
        <v>5473.0</v>
      </c>
      <c r="I31" s="25"/>
      <c r="J31" s="26">
        <v>-7.2228</v>
      </c>
      <c r="K31" s="26">
        <v>-44.5583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2101905.0</v>
      </c>
      <c r="B32" s="18" t="s">
        <v>1388</v>
      </c>
      <c r="C32" s="19">
        <v>19700.0</v>
      </c>
      <c r="D32" s="19">
        <v>10344.0</v>
      </c>
      <c r="E32" s="19">
        <v>9995.0</v>
      </c>
      <c r="F32" s="19">
        <v>6591.0</v>
      </c>
      <c r="G32" s="19">
        <v>13748.0</v>
      </c>
      <c r="H32" s="19">
        <v>20339.0</v>
      </c>
      <c r="I32" s="20"/>
      <c r="J32" s="21">
        <v>-2.4489</v>
      </c>
      <c r="K32" s="21">
        <v>-44.7825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2101939.0</v>
      </c>
      <c r="B33" s="23" t="s">
        <v>1389</v>
      </c>
      <c r="C33" s="24">
        <v>5239.0</v>
      </c>
      <c r="D33" s="24">
        <v>2973.0</v>
      </c>
      <c r="E33" s="24">
        <v>3023.0</v>
      </c>
      <c r="F33" s="24">
        <v>2324.0</v>
      </c>
      <c r="G33" s="24">
        <v>3672.0</v>
      </c>
      <c r="H33" s="24">
        <v>5996.0</v>
      </c>
      <c r="I33" s="25"/>
      <c r="J33" s="26">
        <v>-4.5844</v>
      </c>
      <c r="K33" s="26">
        <v>-44.7644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2101970.0</v>
      </c>
      <c r="B34" s="18" t="s">
        <v>1390</v>
      </c>
      <c r="C34" s="19">
        <v>5128.0</v>
      </c>
      <c r="D34" s="19">
        <v>4041.0</v>
      </c>
      <c r="E34" s="19">
        <v>3908.0</v>
      </c>
      <c r="F34" s="19">
        <v>5619.0</v>
      </c>
      <c r="G34" s="19">
        <v>2330.0</v>
      </c>
      <c r="H34" s="19">
        <v>7949.0</v>
      </c>
      <c r="I34" s="20"/>
      <c r="J34" s="21">
        <v>-1.7875</v>
      </c>
      <c r="K34" s="21">
        <v>-46.3033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2102002.0</v>
      </c>
      <c r="B35" s="23" t="s">
        <v>1391</v>
      </c>
      <c r="C35" s="24">
        <v>34474.0</v>
      </c>
      <c r="D35" s="24">
        <v>19891.0</v>
      </c>
      <c r="E35" s="24">
        <v>19202.0</v>
      </c>
      <c r="F35" s="24">
        <v>16439.0</v>
      </c>
      <c r="G35" s="24">
        <v>22654.0</v>
      </c>
      <c r="H35" s="24">
        <v>39093.0</v>
      </c>
      <c r="I35" s="25"/>
      <c r="J35" s="26">
        <v>-7.7958</v>
      </c>
      <c r="K35" s="26">
        <v>-35.5872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2102036.0</v>
      </c>
      <c r="B36" s="18" t="s">
        <v>1392</v>
      </c>
      <c r="C36" s="19">
        <v>16545.0</v>
      </c>
      <c r="D36" s="19">
        <v>14872.0</v>
      </c>
      <c r="E36" s="19">
        <v>13584.0</v>
      </c>
      <c r="F36" s="19">
        <v>13431.0</v>
      </c>
      <c r="G36" s="19">
        <v>15025.0</v>
      </c>
      <c r="H36" s="19">
        <v>28456.0</v>
      </c>
      <c r="I36" s="20"/>
      <c r="J36" s="21">
        <v>-4.42</v>
      </c>
      <c r="K36" s="21">
        <v>-46.7653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2102077.0</v>
      </c>
      <c r="B37" s="23" t="s">
        <v>1393</v>
      </c>
      <c r="C37" s="24">
        <v>11534.0</v>
      </c>
      <c r="D37" s="24">
        <v>7555.0</v>
      </c>
      <c r="E37" s="24">
        <v>7268.0</v>
      </c>
      <c r="F37" s="24">
        <v>4181.0</v>
      </c>
      <c r="G37" s="24">
        <v>10642.0</v>
      </c>
      <c r="H37" s="24">
        <v>14823.0</v>
      </c>
      <c r="I37" s="25"/>
      <c r="J37" s="26">
        <v>-4.2197</v>
      </c>
      <c r="K37" s="26">
        <v>-45.0392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2102101.0</v>
      </c>
      <c r="B38" s="18" t="s">
        <v>1394</v>
      </c>
      <c r="C38" s="19">
        <v>27513.0</v>
      </c>
      <c r="D38" s="19">
        <v>16858.0</v>
      </c>
      <c r="E38" s="19">
        <v>16456.0</v>
      </c>
      <c r="F38" s="19">
        <v>12312.0</v>
      </c>
      <c r="G38" s="19">
        <v>21002.0</v>
      </c>
      <c r="H38" s="19">
        <v>33314.0</v>
      </c>
      <c r="I38" s="20"/>
      <c r="J38" s="21">
        <v>-3.6844</v>
      </c>
      <c r="K38" s="21">
        <v>-42.7503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2102150.0</v>
      </c>
      <c r="B39" s="23" t="s">
        <v>1395</v>
      </c>
      <c r="C39" s="24">
        <v>10418.0</v>
      </c>
      <c r="D39" s="24">
        <v>5460.0</v>
      </c>
      <c r="E39" s="24">
        <v>5080.0</v>
      </c>
      <c r="F39" s="24">
        <v>2853.0</v>
      </c>
      <c r="G39" s="24">
        <v>7687.0</v>
      </c>
      <c r="H39" s="24">
        <v>10540.0</v>
      </c>
      <c r="I39" s="25"/>
      <c r="J39" s="26">
        <v>-4.1117</v>
      </c>
      <c r="K39" s="26">
        <v>-45.4953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2102200.0</v>
      </c>
      <c r="B40" s="18" t="s">
        <v>1396</v>
      </c>
      <c r="C40" s="19">
        <v>24126.0</v>
      </c>
      <c r="D40" s="19">
        <v>13714.0</v>
      </c>
      <c r="E40" s="19">
        <v>13328.0</v>
      </c>
      <c r="F40" s="19">
        <v>8417.0</v>
      </c>
      <c r="G40" s="19">
        <v>18625.0</v>
      </c>
      <c r="H40" s="19">
        <v>27042.0</v>
      </c>
      <c r="I40" s="20"/>
      <c r="J40" s="21">
        <v>-3.9422</v>
      </c>
      <c r="K40" s="21">
        <v>-42.925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2102309.0</v>
      </c>
      <c r="B41" s="23" t="s">
        <v>1397</v>
      </c>
      <c r="C41" s="24">
        <v>21446.0</v>
      </c>
      <c r="D41" s="24">
        <v>11303.0</v>
      </c>
      <c r="E41" s="24">
        <v>11583.0</v>
      </c>
      <c r="F41" s="24">
        <v>17004.0</v>
      </c>
      <c r="G41" s="24">
        <v>5882.0</v>
      </c>
      <c r="H41" s="24">
        <v>22886.0</v>
      </c>
      <c r="I41" s="25"/>
      <c r="J41" s="26">
        <v>-5.8372</v>
      </c>
      <c r="K41" s="26">
        <v>-43.8336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2102325.0</v>
      </c>
      <c r="B42" s="18" t="s">
        <v>1398</v>
      </c>
      <c r="C42" s="19">
        <v>51059.0</v>
      </c>
      <c r="D42" s="19">
        <v>33305.0</v>
      </c>
      <c r="E42" s="19">
        <v>31921.0</v>
      </c>
      <c r="F42" s="19">
        <v>35790.0</v>
      </c>
      <c r="G42" s="19">
        <v>29436.0</v>
      </c>
      <c r="H42" s="19">
        <v>65226.0</v>
      </c>
      <c r="I42" s="20"/>
      <c r="J42" s="21">
        <v>-4.3458</v>
      </c>
      <c r="K42" s="21">
        <v>-46.4011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2102358.0</v>
      </c>
      <c r="B43" s="23" t="s">
        <v>1399</v>
      </c>
      <c r="C43" s="24">
        <v>13822.0</v>
      </c>
      <c r="D43" s="24">
        <v>7530.0</v>
      </c>
      <c r="E43" s="24">
        <v>7240.0</v>
      </c>
      <c r="F43" s="24">
        <v>4152.0</v>
      </c>
      <c r="G43" s="24">
        <v>10618.0</v>
      </c>
      <c r="H43" s="24">
        <v>14770.0</v>
      </c>
      <c r="I43" s="25"/>
      <c r="J43" s="26">
        <v>-5.5928</v>
      </c>
      <c r="K43" s="26">
        <v>-47.0178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2102374.0</v>
      </c>
      <c r="B44" s="18" t="s">
        <v>1400</v>
      </c>
      <c r="C44" s="19">
        <v>7383.0</v>
      </c>
      <c r="D44" s="19">
        <v>4402.0</v>
      </c>
      <c r="E44" s="19">
        <v>4040.0</v>
      </c>
      <c r="F44" s="19">
        <v>3793.0</v>
      </c>
      <c r="G44" s="19">
        <v>4649.0</v>
      </c>
      <c r="H44" s="19">
        <v>8442.0</v>
      </c>
      <c r="I44" s="20"/>
      <c r="J44" s="21">
        <v>-2.9267</v>
      </c>
      <c r="K44" s="21">
        <v>-44.0581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2102408.0</v>
      </c>
      <c r="B45" s="23" t="s">
        <v>1401</v>
      </c>
      <c r="C45" s="24">
        <v>9622.0</v>
      </c>
      <c r="D45" s="24">
        <v>5363.0</v>
      </c>
      <c r="E45" s="24">
        <v>5269.0</v>
      </c>
      <c r="F45" s="24">
        <v>3905.0</v>
      </c>
      <c r="G45" s="24">
        <v>6727.0</v>
      </c>
      <c r="H45" s="24">
        <v>10632.0</v>
      </c>
      <c r="I45" s="25"/>
      <c r="J45" s="26">
        <v>-2.8808</v>
      </c>
      <c r="K45" s="26">
        <v>-44.6747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2102507.0</v>
      </c>
      <c r="B46" s="18" t="s">
        <v>1402</v>
      </c>
      <c r="C46" s="19">
        <v>13405.0</v>
      </c>
      <c r="D46" s="19">
        <v>9517.0</v>
      </c>
      <c r="E46" s="19">
        <v>8831.0</v>
      </c>
      <c r="F46" s="19">
        <v>4285.0</v>
      </c>
      <c r="G46" s="19">
        <v>14063.0</v>
      </c>
      <c r="H46" s="19">
        <v>18348.0</v>
      </c>
      <c r="I46" s="20"/>
      <c r="J46" s="21">
        <v>-3.3208</v>
      </c>
      <c r="K46" s="21">
        <v>-45.0108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2102556.0</v>
      </c>
      <c r="B47" s="23" t="s">
        <v>1403</v>
      </c>
      <c r="C47" s="24">
        <v>11521.0</v>
      </c>
      <c r="D47" s="24">
        <v>6819.0</v>
      </c>
      <c r="E47" s="24">
        <v>6550.0</v>
      </c>
      <c r="F47" s="24">
        <v>10621.0</v>
      </c>
      <c r="G47" s="24">
        <v>2748.0</v>
      </c>
      <c r="H47" s="24">
        <v>13369.0</v>
      </c>
      <c r="I47" s="25"/>
      <c r="J47" s="26">
        <v>-6.1722</v>
      </c>
      <c r="K47" s="26">
        <v>-47.3636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2102606.0</v>
      </c>
      <c r="B48" s="18" t="s">
        <v>1404</v>
      </c>
      <c r="C48" s="19">
        <v>16566.0</v>
      </c>
      <c r="D48" s="19">
        <v>9690.0</v>
      </c>
      <c r="E48" s="19">
        <v>8815.0</v>
      </c>
      <c r="F48" s="19">
        <v>11911.0</v>
      </c>
      <c r="G48" s="19">
        <v>6594.0</v>
      </c>
      <c r="H48" s="19">
        <v>18505.0</v>
      </c>
      <c r="I48" s="20"/>
      <c r="J48" s="21">
        <v>-1.4467</v>
      </c>
      <c r="K48" s="21">
        <v>-45.7167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2102705.0</v>
      </c>
      <c r="B49" s="23" t="s">
        <v>1405</v>
      </c>
      <c r="C49" s="24">
        <v>17713.0</v>
      </c>
      <c r="D49" s="24">
        <v>10257.0</v>
      </c>
      <c r="E49" s="24">
        <v>10200.0</v>
      </c>
      <c r="F49" s="24">
        <v>12965.0</v>
      </c>
      <c r="G49" s="24">
        <v>7492.0</v>
      </c>
      <c r="H49" s="24">
        <v>20457.0</v>
      </c>
      <c r="I49" s="25"/>
      <c r="J49" s="26">
        <v>-3.6333</v>
      </c>
      <c r="K49" s="26">
        <v>-44.3767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2102754.0</v>
      </c>
      <c r="B50" s="18" t="s">
        <v>1406</v>
      </c>
      <c r="C50" s="19">
        <v>10543.0</v>
      </c>
      <c r="D50" s="19">
        <v>5345.0</v>
      </c>
      <c r="E50" s="19">
        <v>5353.0</v>
      </c>
      <c r="F50" s="19">
        <v>5610.0</v>
      </c>
      <c r="G50" s="19">
        <v>5088.0</v>
      </c>
      <c r="H50" s="19">
        <v>10698.0</v>
      </c>
      <c r="I50" s="20"/>
      <c r="J50" s="21">
        <v>-4.7283</v>
      </c>
      <c r="K50" s="21">
        <v>-44.3269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2102804.0</v>
      </c>
      <c r="B51" s="23" t="s">
        <v>1407</v>
      </c>
      <c r="C51" s="24">
        <v>23991.0</v>
      </c>
      <c r="D51" s="24">
        <v>12289.0</v>
      </c>
      <c r="E51" s="24">
        <v>11690.0</v>
      </c>
      <c r="F51" s="24">
        <v>16240.0</v>
      </c>
      <c r="G51" s="24">
        <v>7739.0</v>
      </c>
      <c r="H51" s="24">
        <v>23979.0</v>
      </c>
      <c r="I51" s="25"/>
      <c r="J51" s="26">
        <v>-7.3328</v>
      </c>
      <c r="K51" s="26">
        <v>-47.4694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2102903.0</v>
      </c>
      <c r="B52" s="18" t="s">
        <v>1408</v>
      </c>
      <c r="C52" s="19">
        <v>18624.0</v>
      </c>
      <c r="D52" s="19">
        <v>11339.0</v>
      </c>
      <c r="E52" s="19">
        <v>10669.0</v>
      </c>
      <c r="F52" s="19">
        <v>16224.0</v>
      </c>
      <c r="G52" s="19">
        <v>5784.0</v>
      </c>
      <c r="H52" s="19">
        <v>22008.0</v>
      </c>
      <c r="I52" s="20"/>
      <c r="J52" s="21">
        <v>-1.195</v>
      </c>
      <c r="K52" s="21">
        <v>-46.02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2103000.0</v>
      </c>
      <c r="B53" s="23" t="s">
        <v>1409</v>
      </c>
      <c r="C53" s="24">
        <v>139756.0</v>
      </c>
      <c r="D53" s="24">
        <v>75111.0</v>
      </c>
      <c r="E53" s="24">
        <v>80091.0</v>
      </c>
      <c r="F53" s="24">
        <v>118559.0</v>
      </c>
      <c r="G53" s="24">
        <v>36643.0</v>
      </c>
      <c r="H53" s="24">
        <v>155202.0</v>
      </c>
      <c r="I53" s="25"/>
      <c r="J53" s="26">
        <v>-4.8589</v>
      </c>
      <c r="K53" s="26">
        <v>-43.3561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2103109.0</v>
      </c>
      <c r="B54" s="18" t="s">
        <v>1410</v>
      </c>
      <c r="C54" s="19">
        <v>9793.0</v>
      </c>
      <c r="D54" s="19">
        <v>5395.0</v>
      </c>
      <c r="E54" s="19">
        <v>4905.0</v>
      </c>
      <c r="F54" s="19">
        <v>2400.0</v>
      </c>
      <c r="G54" s="19">
        <v>7900.0</v>
      </c>
      <c r="H54" s="19">
        <v>10300.0</v>
      </c>
      <c r="I54" s="20"/>
      <c r="J54" s="21">
        <v>-2.0003</v>
      </c>
      <c r="K54" s="21">
        <v>-44.5361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2103125.0</v>
      </c>
      <c r="B55" s="67" t="s">
        <v>1411</v>
      </c>
      <c r="C55" s="68">
        <v>7186.0</v>
      </c>
      <c r="D55" s="68">
        <v>4137.0</v>
      </c>
      <c r="E55" s="68">
        <v>3851.0</v>
      </c>
      <c r="F55" s="68">
        <v>4175.0</v>
      </c>
      <c r="G55" s="68">
        <v>3813.0</v>
      </c>
      <c r="H55" s="68">
        <v>7988.0</v>
      </c>
      <c r="I55" s="25"/>
      <c r="J55" s="26">
        <v>-2.1986</v>
      </c>
      <c r="K55" s="26">
        <v>-44.8256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2103158.0</v>
      </c>
      <c r="B56" s="18" t="s">
        <v>1412</v>
      </c>
      <c r="C56" s="19">
        <v>6152.0</v>
      </c>
      <c r="D56" s="19">
        <v>6610.0</v>
      </c>
      <c r="E56" s="19">
        <v>5907.0</v>
      </c>
      <c r="F56" s="19">
        <v>7037.0</v>
      </c>
      <c r="G56" s="19">
        <v>5480.0</v>
      </c>
      <c r="H56" s="19">
        <v>12517.0</v>
      </c>
      <c r="I56" s="20"/>
      <c r="J56" s="21">
        <v>-2.3686</v>
      </c>
      <c r="K56" s="21">
        <v>-46.0017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2103174.0</v>
      </c>
      <c r="B57" s="23" t="s">
        <v>1413</v>
      </c>
      <c r="C57" s="24">
        <v>14554.0</v>
      </c>
      <c r="D57" s="24">
        <v>9331.0</v>
      </c>
      <c r="E57" s="24">
        <v>8291.0</v>
      </c>
      <c r="F57" s="24">
        <v>5522.0</v>
      </c>
      <c r="G57" s="24">
        <v>12100.0</v>
      </c>
      <c r="H57" s="24">
        <v>17622.0</v>
      </c>
      <c r="I57" s="25"/>
      <c r="J57" s="26">
        <v>-2.1069</v>
      </c>
      <c r="K57" s="26">
        <v>-46.1283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2103208.0</v>
      </c>
      <c r="B58" s="18" t="s">
        <v>1414</v>
      </c>
      <c r="C58" s="19">
        <v>61322.0</v>
      </c>
      <c r="D58" s="19">
        <v>36230.0</v>
      </c>
      <c r="E58" s="19">
        <v>37051.0</v>
      </c>
      <c r="F58" s="19">
        <v>52814.0</v>
      </c>
      <c r="G58" s="19">
        <v>20467.0</v>
      </c>
      <c r="H58" s="19">
        <v>73281.0</v>
      </c>
      <c r="I58" s="20"/>
      <c r="J58" s="21">
        <v>-3.7417</v>
      </c>
      <c r="K58" s="21">
        <v>-43.3603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2103257.0</v>
      </c>
      <c r="B59" s="23" t="s">
        <v>1415</v>
      </c>
      <c r="C59" s="24">
        <v>11816.0</v>
      </c>
      <c r="D59" s="24">
        <v>6976.0</v>
      </c>
      <c r="E59" s="24">
        <v>6617.0</v>
      </c>
      <c r="F59" s="24">
        <v>5997.0</v>
      </c>
      <c r="G59" s="24">
        <v>7596.0</v>
      </c>
      <c r="H59" s="24">
        <v>13593.0</v>
      </c>
      <c r="I59" s="25"/>
      <c r="J59" s="26">
        <v>-5.1742</v>
      </c>
      <c r="K59" s="26">
        <v>-47.7817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2103307.0</v>
      </c>
      <c r="B60" s="18" t="s">
        <v>1416</v>
      </c>
      <c r="C60" s="19">
        <v>111146.0</v>
      </c>
      <c r="D60" s="19">
        <v>57432.0</v>
      </c>
      <c r="E60" s="19">
        <v>60640.0</v>
      </c>
      <c r="F60" s="19">
        <v>81043.0</v>
      </c>
      <c r="G60" s="19">
        <v>37029.0</v>
      </c>
      <c r="H60" s="19">
        <v>118072.0</v>
      </c>
      <c r="I60" s="20"/>
      <c r="J60" s="21">
        <v>-4.4553</v>
      </c>
      <c r="K60" s="21">
        <v>-43.8856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2103406.0</v>
      </c>
      <c r="B61" s="23" t="s">
        <v>1417</v>
      </c>
      <c r="C61" s="24">
        <v>42214.0</v>
      </c>
      <c r="D61" s="24">
        <v>23004.0</v>
      </c>
      <c r="E61" s="24">
        <v>23788.0</v>
      </c>
      <c r="F61" s="24">
        <v>38770.0</v>
      </c>
      <c r="G61" s="24">
        <v>8022.0</v>
      </c>
      <c r="H61" s="24">
        <v>46792.0</v>
      </c>
      <c r="I61" s="25"/>
      <c r="J61" s="26">
        <v>-4.2567</v>
      </c>
      <c r="K61" s="26">
        <v>-43.0128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2103505.0</v>
      </c>
      <c r="B62" s="18" t="s">
        <v>1418</v>
      </c>
      <c r="C62" s="19">
        <v>35803.0</v>
      </c>
      <c r="D62" s="19">
        <v>19399.0</v>
      </c>
      <c r="E62" s="19">
        <v>19768.0</v>
      </c>
      <c r="F62" s="19">
        <v>25596.0</v>
      </c>
      <c r="G62" s="19">
        <v>13571.0</v>
      </c>
      <c r="H62" s="19">
        <v>39167.0</v>
      </c>
      <c r="I62" s="20"/>
      <c r="J62" s="21">
        <v>-6.0258</v>
      </c>
      <c r="K62" s="21">
        <v>-44.2492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2103554.0</v>
      </c>
      <c r="B63" s="23" t="s">
        <v>1419</v>
      </c>
      <c r="C63" s="24">
        <v>10774.0</v>
      </c>
      <c r="D63" s="24">
        <v>7482.0</v>
      </c>
      <c r="E63" s="24">
        <v>6946.0</v>
      </c>
      <c r="F63" s="24">
        <v>6860.0</v>
      </c>
      <c r="G63" s="24">
        <v>7568.0</v>
      </c>
      <c r="H63" s="24">
        <v>14428.0</v>
      </c>
      <c r="I63" s="25"/>
      <c r="J63" s="26">
        <v>-3.8344</v>
      </c>
      <c r="K63" s="26">
        <v>-44.8933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2103604.0</v>
      </c>
      <c r="B64" s="18" t="s">
        <v>1420</v>
      </c>
      <c r="C64" s="19">
        <v>55676.0</v>
      </c>
      <c r="D64" s="19">
        <v>30636.0</v>
      </c>
      <c r="E64" s="19">
        <v>31017.0</v>
      </c>
      <c r="F64" s="19">
        <v>43017.0</v>
      </c>
      <c r="G64" s="19">
        <v>18636.0</v>
      </c>
      <c r="H64" s="19">
        <v>61653.0</v>
      </c>
      <c r="I64" s="20"/>
      <c r="J64" s="21">
        <v>-4.13</v>
      </c>
      <c r="K64" s="21">
        <v>-44.1242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2103703.0</v>
      </c>
      <c r="B65" s="23" t="s">
        <v>1421</v>
      </c>
      <c r="C65" s="24">
        <v>33747.0</v>
      </c>
      <c r="D65" s="24">
        <v>16566.0</v>
      </c>
      <c r="E65" s="24">
        <v>16028.0</v>
      </c>
      <c r="F65" s="24">
        <v>22216.0</v>
      </c>
      <c r="G65" s="24">
        <v>10378.0</v>
      </c>
      <c r="H65" s="24">
        <v>32594.0</v>
      </c>
      <c r="I65" s="25"/>
      <c r="J65" s="26">
        <v>-1.8283</v>
      </c>
      <c r="K65" s="26">
        <v>-44.8683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2103752.0</v>
      </c>
      <c r="B66" s="18" t="s">
        <v>1195</v>
      </c>
      <c r="C66" s="19">
        <v>12275.0</v>
      </c>
      <c r="D66" s="19">
        <v>6252.0</v>
      </c>
      <c r="E66" s="19">
        <v>6299.0</v>
      </c>
      <c r="F66" s="19">
        <v>10475.0</v>
      </c>
      <c r="G66" s="19">
        <v>2076.0</v>
      </c>
      <c r="H66" s="19">
        <v>12551.0</v>
      </c>
      <c r="I66" s="20"/>
      <c r="J66" s="21">
        <v>-18.1531</v>
      </c>
      <c r="K66" s="21">
        <v>-47.5617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2103802.0</v>
      </c>
      <c r="B67" s="23" t="s">
        <v>1422</v>
      </c>
      <c r="C67" s="24">
        <v>21956.0</v>
      </c>
      <c r="D67" s="24">
        <v>10960.0</v>
      </c>
      <c r="E67" s="24">
        <v>11713.0</v>
      </c>
      <c r="F67" s="24">
        <v>15257.0</v>
      </c>
      <c r="G67" s="24">
        <v>7416.0</v>
      </c>
      <c r="H67" s="24">
        <v>22673.0</v>
      </c>
      <c r="I67" s="25"/>
      <c r="J67" s="26">
        <v>-5.0333</v>
      </c>
      <c r="K67" s="26">
        <v>-44.4417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2103901.0</v>
      </c>
      <c r="B68" s="18" t="s">
        <v>1423</v>
      </c>
      <c r="C68" s="19">
        <v>9413.0</v>
      </c>
      <c r="D68" s="19">
        <v>5367.0</v>
      </c>
      <c r="E68" s="19">
        <v>5267.0</v>
      </c>
      <c r="F68" s="19">
        <v>5318.0</v>
      </c>
      <c r="G68" s="19">
        <v>5316.0</v>
      </c>
      <c r="H68" s="19">
        <v>10634.0</v>
      </c>
      <c r="I68" s="20"/>
      <c r="J68" s="21">
        <v>-4.1556</v>
      </c>
      <c r="K68" s="21">
        <v>-42.9444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2104008.0</v>
      </c>
      <c r="B69" s="23" t="s">
        <v>1424</v>
      </c>
      <c r="C69" s="24">
        <v>21224.0</v>
      </c>
      <c r="D69" s="24">
        <v>9077.0</v>
      </c>
      <c r="E69" s="24">
        <v>9379.0</v>
      </c>
      <c r="F69" s="24">
        <v>10039.0</v>
      </c>
      <c r="G69" s="24">
        <v>8417.0</v>
      </c>
      <c r="H69" s="24">
        <v>18456.0</v>
      </c>
      <c r="I69" s="25"/>
      <c r="J69" s="26">
        <v>-4.8667</v>
      </c>
      <c r="K69" s="26">
        <v>-44.7083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2104057.0</v>
      </c>
      <c r="B70" s="18" t="s">
        <v>1425</v>
      </c>
      <c r="C70" s="19">
        <v>22930.0</v>
      </c>
      <c r="D70" s="19">
        <v>18927.0</v>
      </c>
      <c r="E70" s="19">
        <v>16811.0</v>
      </c>
      <c r="F70" s="19">
        <v>25676.0</v>
      </c>
      <c r="G70" s="19">
        <v>10062.0</v>
      </c>
      <c r="H70" s="19">
        <v>35738.0</v>
      </c>
      <c r="I70" s="20"/>
      <c r="J70" s="21">
        <v>-6.5606</v>
      </c>
      <c r="K70" s="21">
        <v>-47.4511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2104073.0</v>
      </c>
      <c r="B71" s="23" t="s">
        <v>1426</v>
      </c>
      <c r="C71" s="24">
        <v>7543.0</v>
      </c>
      <c r="D71" s="24">
        <v>4265.0</v>
      </c>
      <c r="E71" s="24">
        <v>3855.0</v>
      </c>
      <c r="F71" s="24">
        <v>1927.0</v>
      </c>
      <c r="G71" s="24">
        <v>6193.0</v>
      </c>
      <c r="H71" s="24">
        <v>8120.0</v>
      </c>
      <c r="I71" s="25"/>
      <c r="J71" s="26">
        <v>-6.96</v>
      </c>
      <c r="K71" s="26">
        <v>-46.6856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2104081.0</v>
      </c>
      <c r="B72" s="18" t="s">
        <v>1427</v>
      </c>
      <c r="C72" s="19">
        <v>4823.0</v>
      </c>
      <c r="D72" s="19">
        <v>4806.0</v>
      </c>
      <c r="E72" s="19">
        <v>4374.0</v>
      </c>
      <c r="F72" s="19">
        <v>1511.0</v>
      </c>
      <c r="G72" s="19">
        <v>7669.0</v>
      </c>
      <c r="H72" s="19">
        <v>9180.0</v>
      </c>
      <c r="I72" s="20"/>
      <c r="J72" s="21">
        <v>-6.1519</v>
      </c>
      <c r="K72" s="21">
        <v>-44.8931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2104099.0</v>
      </c>
      <c r="B73" s="23" t="s">
        <v>1428</v>
      </c>
      <c r="C73" s="24">
        <v>13781.0</v>
      </c>
      <c r="D73" s="24">
        <v>9333.0</v>
      </c>
      <c r="E73" s="24">
        <v>8447.0</v>
      </c>
      <c r="F73" s="24">
        <v>5915.0</v>
      </c>
      <c r="G73" s="24">
        <v>11865.0</v>
      </c>
      <c r="H73" s="24">
        <v>17780.0</v>
      </c>
      <c r="I73" s="25"/>
      <c r="J73" s="26">
        <v>-6.4353</v>
      </c>
      <c r="K73" s="26">
        <v>-46.1908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2104107.0</v>
      </c>
      <c r="B74" s="18" t="s">
        <v>1429</v>
      </c>
      <c r="C74" s="19">
        <v>11301.0</v>
      </c>
      <c r="D74" s="19">
        <v>5968.0</v>
      </c>
      <c r="E74" s="19">
        <v>5676.0</v>
      </c>
      <c r="F74" s="19">
        <v>7019.0</v>
      </c>
      <c r="G74" s="19">
        <v>4625.0</v>
      </c>
      <c r="H74" s="19">
        <v>11644.0</v>
      </c>
      <c r="I74" s="20"/>
      <c r="J74" s="21">
        <v>-6.9639</v>
      </c>
      <c r="K74" s="21">
        <v>-46.1772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2104206.0</v>
      </c>
      <c r="B75" s="23" t="s">
        <v>1430</v>
      </c>
      <c r="C75" s="24">
        <v>14596.0</v>
      </c>
      <c r="D75" s="24">
        <v>7618.0</v>
      </c>
      <c r="E75" s="24">
        <v>7490.0</v>
      </c>
      <c r="F75" s="24">
        <v>9504.0</v>
      </c>
      <c r="G75" s="24">
        <v>5604.0</v>
      </c>
      <c r="H75" s="24">
        <v>15108.0</v>
      </c>
      <c r="I75" s="25"/>
      <c r="J75" s="26">
        <v>-5.7333</v>
      </c>
      <c r="K75" s="26">
        <v>-44.1583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2104305.0</v>
      </c>
      <c r="B76" s="18" t="s">
        <v>1431</v>
      </c>
      <c r="C76" s="19">
        <v>6994.0</v>
      </c>
      <c r="D76" s="19">
        <v>5566.0</v>
      </c>
      <c r="E76" s="19">
        <v>5069.0</v>
      </c>
      <c r="F76" s="19">
        <v>6723.0</v>
      </c>
      <c r="G76" s="19">
        <v>3912.0</v>
      </c>
      <c r="H76" s="19">
        <v>10635.0</v>
      </c>
      <c r="I76" s="20"/>
      <c r="J76" s="21">
        <v>-1.4033</v>
      </c>
      <c r="K76" s="21">
        <v>-45.78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2104404.0</v>
      </c>
      <c r="B77" s="23" t="s">
        <v>1432</v>
      </c>
      <c r="C77" s="24">
        <v>16790.0</v>
      </c>
      <c r="D77" s="24">
        <v>8676.0</v>
      </c>
      <c r="E77" s="24">
        <v>8809.0</v>
      </c>
      <c r="F77" s="24">
        <v>7778.0</v>
      </c>
      <c r="G77" s="24">
        <v>9707.0</v>
      </c>
      <c r="H77" s="24">
        <v>17485.0</v>
      </c>
      <c r="I77" s="25"/>
      <c r="J77" s="26">
        <v>-5.1511</v>
      </c>
      <c r="K77" s="26">
        <v>-44.2994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2104503.0</v>
      </c>
      <c r="B78" s="18" t="s">
        <v>1433</v>
      </c>
      <c r="C78" s="19">
        <v>9100.0</v>
      </c>
      <c r="D78" s="19">
        <v>5066.0</v>
      </c>
      <c r="E78" s="19">
        <v>5139.0</v>
      </c>
      <c r="F78" s="19">
        <v>6630.0</v>
      </c>
      <c r="G78" s="19">
        <v>3575.0</v>
      </c>
      <c r="H78" s="19">
        <v>10205.0</v>
      </c>
      <c r="I78" s="20"/>
      <c r="J78" s="21">
        <v>-5.0222</v>
      </c>
      <c r="K78" s="21">
        <v>-44.2711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2104552.0</v>
      </c>
      <c r="B79" s="23" t="s">
        <v>1434</v>
      </c>
      <c r="C79" s="24">
        <v>10891.0</v>
      </c>
      <c r="D79" s="24">
        <v>8156.0</v>
      </c>
      <c r="E79" s="24">
        <v>7739.0</v>
      </c>
      <c r="F79" s="24">
        <v>6954.0</v>
      </c>
      <c r="G79" s="24">
        <v>8941.0</v>
      </c>
      <c r="H79" s="24">
        <v>15895.0</v>
      </c>
      <c r="I79" s="25"/>
      <c r="J79" s="26">
        <v>-5.7486</v>
      </c>
      <c r="K79" s="26">
        <v>-47.3606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2104602.0</v>
      </c>
      <c r="B80" s="18" t="s">
        <v>1435</v>
      </c>
      <c r="C80" s="19">
        <v>14629.0</v>
      </c>
      <c r="D80" s="19">
        <v>8057.0</v>
      </c>
      <c r="E80" s="19">
        <v>7926.0</v>
      </c>
      <c r="F80" s="19">
        <v>4690.0</v>
      </c>
      <c r="G80" s="19">
        <v>11293.0</v>
      </c>
      <c r="H80" s="19">
        <v>15983.0</v>
      </c>
      <c r="I80" s="20"/>
      <c r="J80" s="21">
        <v>-5.3231</v>
      </c>
      <c r="K80" s="21">
        <v>-44.2467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2104628.0</v>
      </c>
      <c r="B81" s="23" t="s">
        <v>1436</v>
      </c>
      <c r="C81" s="24">
        <v>6513.0</v>
      </c>
      <c r="D81" s="24">
        <v>3750.0</v>
      </c>
      <c r="E81" s="24">
        <v>3587.0</v>
      </c>
      <c r="F81" s="24">
        <v>5187.0</v>
      </c>
      <c r="G81" s="24">
        <v>2150.0</v>
      </c>
      <c r="H81" s="24">
        <v>7337.0</v>
      </c>
      <c r="I81" s="25"/>
      <c r="J81" s="26">
        <v>-5.4686</v>
      </c>
      <c r="K81" s="26">
        <v>-44.0739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2104651.0</v>
      </c>
      <c r="B82" s="137" t="s">
        <v>1437</v>
      </c>
      <c r="C82" s="138">
        <v>11804.0</v>
      </c>
      <c r="D82" s="138">
        <v>6017.0</v>
      </c>
      <c r="E82" s="138">
        <v>5905.0</v>
      </c>
      <c r="F82" s="138">
        <v>4291.0</v>
      </c>
      <c r="G82" s="138">
        <v>7631.0</v>
      </c>
      <c r="H82" s="138">
        <v>11922.0</v>
      </c>
      <c r="I82" s="20"/>
      <c r="J82" s="21">
        <v>-3.4261</v>
      </c>
      <c r="K82" s="21">
        <v>-45.6758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2104677.0</v>
      </c>
      <c r="B83" s="23" t="s">
        <v>1438</v>
      </c>
      <c r="C83" s="24">
        <v>25921.0</v>
      </c>
      <c r="D83" s="24">
        <v>12863.0</v>
      </c>
      <c r="E83" s="24">
        <v>12539.0</v>
      </c>
      <c r="F83" s="24">
        <v>15945.0</v>
      </c>
      <c r="G83" s="24">
        <v>9457.0</v>
      </c>
      <c r="H83" s="24">
        <v>25402.0</v>
      </c>
      <c r="I83" s="25"/>
      <c r="J83" s="26">
        <v>-2.1258</v>
      </c>
      <c r="K83" s="26">
        <v>-45.8853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2104701.0</v>
      </c>
      <c r="B84" s="18" t="s">
        <v>1439</v>
      </c>
      <c r="C84" s="19">
        <v>6080.0</v>
      </c>
      <c r="D84" s="19">
        <v>3031.0</v>
      </c>
      <c r="E84" s="19">
        <v>3109.0</v>
      </c>
      <c r="F84" s="19">
        <v>2912.0</v>
      </c>
      <c r="G84" s="19">
        <v>3228.0</v>
      </c>
      <c r="H84" s="19">
        <v>6140.0</v>
      </c>
      <c r="I84" s="20"/>
      <c r="J84" s="21">
        <v>-5.4097</v>
      </c>
      <c r="K84" s="21">
        <v>-44.3342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2104800.0</v>
      </c>
      <c r="B85" s="23" t="s">
        <v>1440</v>
      </c>
      <c r="C85" s="24">
        <v>47155.0</v>
      </c>
      <c r="D85" s="24">
        <v>31605.0</v>
      </c>
      <c r="E85" s="24">
        <v>30298.0</v>
      </c>
      <c r="F85" s="24">
        <v>36983.0</v>
      </c>
      <c r="G85" s="24">
        <v>24920.0</v>
      </c>
      <c r="H85" s="24">
        <v>61903.0</v>
      </c>
      <c r="I85" s="25"/>
      <c r="J85" s="26">
        <v>-5.8194</v>
      </c>
      <c r="K85" s="26">
        <v>-46.1386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2104909.0</v>
      </c>
      <c r="B86" s="18" t="s">
        <v>1441</v>
      </c>
      <c r="C86" s="19">
        <v>12641.0</v>
      </c>
      <c r="D86" s="19">
        <v>6146.0</v>
      </c>
      <c r="E86" s="19">
        <v>5959.0</v>
      </c>
      <c r="F86" s="19">
        <v>6929.0</v>
      </c>
      <c r="G86" s="19">
        <v>5176.0</v>
      </c>
      <c r="H86" s="19">
        <v>12105.0</v>
      </c>
      <c r="I86" s="20"/>
      <c r="J86" s="21">
        <v>-2.1331</v>
      </c>
      <c r="K86" s="21">
        <v>-44.6011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2105005.0</v>
      </c>
      <c r="B87" s="23" t="s">
        <v>1442</v>
      </c>
      <c r="C87" s="24">
        <v>21266.0</v>
      </c>
      <c r="D87" s="24">
        <v>13687.0</v>
      </c>
      <c r="E87" s="24">
        <v>12510.0</v>
      </c>
      <c r="F87" s="24">
        <v>10505.0</v>
      </c>
      <c r="G87" s="24">
        <v>15692.0</v>
      </c>
      <c r="H87" s="24">
        <v>26197.0</v>
      </c>
      <c r="I87" s="25"/>
      <c r="J87" s="26">
        <v>-2.5983</v>
      </c>
      <c r="K87" s="26">
        <v>-43.4611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2105104.0</v>
      </c>
      <c r="B88" s="18" t="s">
        <v>1443</v>
      </c>
      <c r="C88" s="19">
        <v>21489.0</v>
      </c>
      <c r="D88" s="19">
        <v>13093.0</v>
      </c>
      <c r="E88" s="19">
        <v>12054.0</v>
      </c>
      <c r="F88" s="19">
        <v>7813.0</v>
      </c>
      <c r="G88" s="19">
        <v>17334.0</v>
      </c>
      <c r="H88" s="19">
        <v>25147.0</v>
      </c>
      <c r="I88" s="20"/>
      <c r="J88" s="21">
        <v>-2.7758</v>
      </c>
      <c r="K88" s="21">
        <v>-44.0658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2105153.0</v>
      </c>
      <c r="B89" s="23" t="s">
        <v>1444</v>
      </c>
      <c r="C89" s="24">
        <v>9842.0</v>
      </c>
      <c r="D89" s="24">
        <v>6331.0</v>
      </c>
      <c r="E89" s="24">
        <v>6212.0</v>
      </c>
      <c r="F89" s="24">
        <v>6203.0</v>
      </c>
      <c r="G89" s="24">
        <v>6340.0</v>
      </c>
      <c r="H89" s="24">
        <v>12543.0</v>
      </c>
      <c r="I89" s="25"/>
      <c r="J89" s="26">
        <v>-3.6611</v>
      </c>
      <c r="K89" s="26">
        <v>-45.2267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2105203.0</v>
      </c>
      <c r="B90" s="18" t="s">
        <v>1445</v>
      </c>
      <c r="C90" s="19">
        <v>9759.0</v>
      </c>
      <c r="D90" s="19">
        <v>5428.0</v>
      </c>
      <c r="E90" s="19">
        <v>5619.0</v>
      </c>
      <c r="F90" s="19">
        <v>6670.0</v>
      </c>
      <c r="G90" s="19">
        <v>4377.0</v>
      </c>
      <c r="H90" s="19">
        <v>11047.0</v>
      </c>
      <c r="I90" s="20"/>
      <c r="J90" s="21">
        <v>-4.5667</v>
      </c>
      <c r="K90" s="21">
        <v>-44.825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2105302.0</v>
      </c>
      <c r="B91" s="23" t="s">
        <v>1446</v>
      </c>
      <c r="C91" s="24">
        <v>230566.0</v>
      </c>
      <c r="D91" s="24">
        <v>119230.0</v>
      </c>
      <c r="E91" s="24">
        <v>128323.0</v>
      </c>
      <c r="F91" s="24">
        <v>234671.0</v>
      </c>
      <c r="G91" s="24">
        <v>12882.0</v>
      </c>
      <c r="H91" s="24">
        <v>247553.0</v>
      </c>
      <c r="I91" s="25"/>
      <c r="J91" s="26">
        <v>-5.5264</v>
      </c>
      <c r="K91" s="26">
        <v>-47.4917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2105351.0</v>
      </c>
      <c r="B92" s="18" t="s">
        <v>1447</v>
      </c>
      <c r="C92" s="19">
        <v>13341.0</v>
      </c>
      <c r="D92" s="19">
        <v>7382.0</v>
      </c>
      <c r="E92" s="19">
        <v>6882.0</v>
      </c>
      <c r="F92" s="19">
        <v>4243.0</v>
      </c>
      <c r="G92" s="19">
        <v>10021.0</v>
      </c>
      <c r="H92" s="19">
        <v>14264.0</v>
      </c>
      <c r="I92" s="20"/>
      <c r="J92" s="21">
        <v>-5.1447</v>
      </c>
      <c r="K92" s="21">
        <v>-45.7914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2105401.0</v>
      </c>
      <c r="B93" s="23" t="s">
        <v>1448</v>
      </c>
      <c r="C93" s="24">
        <v>42772.0</v>
      </c>
      <c r="D93" s="24">
        <v>31030.0</v>
      </c>
      <c r="E93" s="24">
        <v>31093.0</v>
      </c>
      <c r="F93" s="24">
        <v>34717.0</v>
      </c>
      <c r="G93" s="24">
        <v>27406.0</v>
      </c>
      <c r="H93" s="24">
        <v>62123.0</v>
      </c>
      <c r="I93" s="25"/>
      <c r="J93" s="26">
        <v>-3.3925</v>
      </c>
      <c r="K93" s="26">
        <v>-44.3586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2105427.0</v>
      </c>
      <c r="B94" s="18" t="s">
        <v>1449</v>
      </c>
      <c r="C94" s="19">
        <v>23128.0</v>
      </c>
      <c r="D94" s="19">
        <v>12580.0</v>
      </c>
      <c r="E94" s="19">
        <v>12311.0</v>
      </c>
      <c r="F94" s="19">
        <v>17660.0</v>
      </c>
      <c r="G94" s="19">
        <v>7231.0</v>
      </c>
      <c r="H94" s="19">
        <v>24891.0</v>
      </c>
      <c r="I94" s="20"/>
      <c r="J94" s="21">
        <v>-4.4497</v>
      </c>
      <c r="K94" s="21">
        <v>-47.5256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2105450.0</v>
      </c>
      <c r="B95" s="23" t="s">
        <v>1450</v>
      </c>
      <c r="C95" s="24">
        <v>5055.0</v>
      </c>
      <c r="D95" s="24">
        <v>4303.0</v>
      </c>
      <c r="E95" s="24">
        <v>4223.0</v>
      </c>
      <c r="F95" s="24">
        <v>3740.0</v>
      </c>
      <c r="G95" s="24">
        <v>4786.0</v>
      </c>
      <c r="H95" s="24">
        <v>8526.0</v>
      </c>
      <c r="I95" s="25"/>
      <c r="J95" s="26">
        <v>-5.8167</v>
      </c>
      <c r="K95" s="26">
        <v>-44.2233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2105476.0</v>
      </c>
      <c r="B96" s="18" t="s">
        <v>1451</v>
      </c>
      <c r="C96" s="19">
        <v>10119.0</v>
      </c>
      <c r="D96" s="19">
        <v>7959.0</v>
      </c>
      <c r="E96" s="19">
        <v>7438.0</v>
      </c>
      <c r="F96" s="19">
        <v>2536.0</v>
      </c>
      <c r="G96" s="19">
        <v>12861.0</v>
      </c>
      <c r="H96" s="19">
        <v>15397.0</v>
      </c>
      <c r="I96" s="20"/>
      <c r="J96" s="21">
        <v>-5.3714</v>
      </c>
      <c r="K96" s="21">
        <v>-45.6364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2105500.0</v>
      </c>
      <c r="B97" s="23" t="s">
        <v>1452</v>
      </c>
      <c r="C97" s="24">
        <v>24598.0</v>
      </c>
      <c r="D97" s="24">
        <v>9976.0</v>
      </c>
      <c r="E97" s="24">
        <v>10405.0</v>
      </c>
      <c r="F97" s="24">
        <v>15346.0</v>
      </c>
      <c r="G97" s="24">
        <v>5035.0</v>
      </c>
      <c r="H97" s="24">
        <v>20381.0</v>
      </c>
      <c r="I97" s="25"/>
      <c r="J97" s="26">
        <v>-5.4478</v>
      </c>
      <c r="K97" s="26">
        <v>-47.4008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2105609.0</v>
      </c>
      <c r="B98" s="18" t="s">
        <v>1453</v>
      </c>
      <c r="C98" s="19">
        <v>14609.0</v>
      </c>
      <c r="D98" s="19">
        <v>7818.0</v>
      </c>
      <c r="E98" s="19">
        <v>7619.0</v>
      </c>
      <c r="F98" s="19">
        <v>5960.0</v>
      </c>
      <c r="G98" s="19">
        <v>9477.0</v>
      </c>
      <c r="H98" s="19">
        <v>15437.0</v>
      </c>
      <c r="I98" s="20"/>
      <c r="J98" s="21">
        <v>-4.9333</v>
      </c>
      <c r="K98" s="21">
        <v>-44.6833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2105658.0</v>
      </c>
      <c r="B99" s="23" t="s">
        <v>1454</v>
      </c>
      <c r="C99" s="24">
        <v>5533.0</v>
      </c>
      <c r="D99" s="24">
        <v>2007.0</v>
      </c>
      <c r="E99" s="24">
        <v>2013.0</v>
      </c>
      <c r="F99" s="24">
        <v>2819.0</v>
      </c>
      <c r="G99" s="24">
        <v>1201.0</v>
      </c>
      <c r="H99" s="24">
        <v>4020.0</v>
      </c>
      <c r="I99" s="25"/>
      <c r="J99" s="26">
        <v>-1.8436</v>
      </c>
      <c r="K99" s="26">
        <v>-46.0922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2105708.0</v>
      </c>
      <c r="B100" s="18" t="s">
        <v>1455</v>
      </c>
      <c r="C100" s="19">
        <v>40405.0</v>
      </c>
      <c r="D100" s="19">
        <v>22983.0</v>
      </c>
      <c r="E100" s="19">
        <v>23125.0</v>
      </c>
      <c r="F100" s="19">
        <v>30109.0</v>
      </c>
      <c r="G100" s="19">
        <v>15999.0</v>
      </c>
      <c r="H100" s="19">
        <v>46108.0</v>
      </c>
      <c r="I100" s="20"/>
      <c r="J100" s="21">
        <v>-4.55</v>
      </c>
      <c r="K100" s="21">
        <v>-45.1167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2105807.0</v>
      </c>
      <c r="B101" s="23" t="s">
        <v>1456</v>
      </c>
      <c r="C101" s="24">
        <v>9833.0</v>
      </c>
      <c r="D101" s="24">
        <v>5417.0</v>
      </c>
      <c r="E101" s="24">
        <v>5319.0</v>
      </c>
      <c r="F101" s="24">
        <v>3924.0</v>
      </c>
      <c r="G101" s="24">
        <v>6812.0</v>
      </c>
      <c r="H101" s="24">
        <v>10736.0</v>
      </c>
      <c r="I101" s="25"/>
      <c r="J101" s="26">
        <v>-4.4</v>
      </c>
      <c r="K101" s="26">
        <v>-44.9167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2105948.0</v>
      </c>
      <c r="B102" s="18" t="s">
        <v>1457</v>
      </c>
      <c r="C102" s="19">
        <v>8443.0</v>
      </c>
      <c r="D102" s="19">
        <v>3867.0</v>
      </c>
      <c r="E102" s="19">
        <v>3932.0</v>
      </c>
      <c r="F102" s="19">
        <v>4850.0</v>
      </c>
      <c r="G102" s="19">
        <v>2949.0</v>
      </c>
      <c r="H102" s="19">
        <v>7799.0</v>
      </c>
      <c r="I102" s="20"/>
      <c r="J102" s="21">
        <v>-4.4981</v>
      </c>
      <c r="K102" s="21">
        <v>-44.8986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2105906.0</v>
      </c>
      <c r="B103" s="23" t="s">
        <v>1458</v>
      </c>
      <c r="C103" s="24">
        <v>13038.0</v>
      </c>
      <c r="D103" s="24">
        <v>7730.0</v>
      </c>
      <c r="E103" s="24">
        <v>7677.0</v>
      </c>
      <c r="F103" s="24">
        <v>5053.0</v>
      </c>
      <c r="G103" s="24">
        <v>10354.0</v>
      </c>
      <c r="H103" s="24">
        <v>15407.0</v>
      </c>
      <c r="I103" s="25"/>
      <c r="J103" s="26">
        <v>-4.0417</v>
      </c>
      <c r="K103" s="26">
        <v>-44.9333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2105922.0</v>
      </c>
      <c r="B104" s="18" t="s">
        <v>1459</v>
      </c>
      <c r="C104" s="19">
        <v>9446.0</v>
      </c>
      <c r="D104" s="19">
        <v>5623.0</v>
      </c>
      <c r="E104" s="19">
        <v>5331.0</v>
      </c>
      <c r="F104" s="19">
        <v>4469.0</v>
      </c>
      <c r="G104" s="19">
        <v>6485.0</v>
      </c>
      <c r="H104" s="19">
        <v>10954.0</v>
      </c>
      <c r="I104" s="20"/>
      <c r="J104" s="21">
        <v>-6.0467</v>
      </c>
      <c r="K104" s="21">
        <v>-43.5261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2105963.0</v>
      </c>
      <c r="B105" s="23" t="s">
        <v>1460</v>
      </c>
      <c r="C105" s="24">
        <v>8469.0</v>
      </c>
      <c r="D105" s="24">
        <v>5553.0</v>
      </c>
      <c r="E105" s="24">
        <v>4983.0</v>
      </c>
      <c r="F105" s="24">
        <v>5497.0</v>
      </c>
      <c r="G105" s="24">
        <v>5039.0</v>
      </c>
      <c r="H105" s="24">
        <v>10536.0</v>
      </c>
      <c r="I105" s="25"/>
      <c r="J105" s="26">
        <v>-4.8131</v>
      </c>
      <c r="K105" s="26">
        <v>-45.3297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2105989.0</v>
      </c>
      <c r="B106" s="18" t="s">
        <v>1461</v>
      </c>
      <c r="C106" s="19">
        <v>5717.0</v>
      </c>
      <c r="D106" s="19">
        <v>3624.0</v>
      </c>
      <c r="E106" s="19">
        <v>3299.0</v>
      </c>
      <c r="F106" s="19">
        <v>3194.0</v>
      </c>
      <c r="G106" s="19">
        <v>3729.0</v>
      </c>
      <c r="H106" s="19">
        <v>6923.0</v>
      </c>
      <c r="I106" s="20"/>
      <c r="J106" s="21">
        <v>-6.1886</v>
      </c>
      <c r="K106" s="21">
        <v>-47.0353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2106003.0</v>
      </c>
      <c r="B107" s="23" t="s">
        <v>1462</v>
      </c>
      <c r="C107" s="24">
        <v>10749.0</v>
      </c>
      <c r="D107" s="24">
        <v>5608.0</v>
      </c>
      <c r="E107" s="24">
        <v>5807.0</v>
      </c>
      <c r="F107" s="24">
        <v>6785.0</v>
      </c>
      <c r="G107" s="24">
        <v>4630.0</v>
      </c>
      <c r="H107" s="24">
        <v>11415.0</v>
      </c>
      <c r="I107" s="25"/>
      <c r="J107" s="26">
        <v>-4.5167</v>
      </c>
      <c r="K107" s="26">
        <v>-44.4667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2106102.0</v>
      </c>
      <c r="B108" s="18" t="s">
        <v>1463</v>
      </c>
      <c r="C108" s="19">
        <v>10024.0</v>
      </c>
      <c r="D108" s="19">
        <v>5858.0</v>
      </c>
      <c r="E108" s="19">
        <v>5516.0</v>
      </c>
      <c r="F108" s="19">
        <v>6344.0</v>
      </c>
      <c r="G108" s="19">
        <v>5030.0</v>
      </c>
      <c r="H108" s="19">
        <v>11374.0</v>
      </c>
      <c r="I108" s="20"/>
      <c r="J108" s="21">
        <v>-7.0844</v>
      </c>
      <c r="K108" s="21">
        <v>-45.1411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2106201.0</v>
      </c>
      <c r="B109" s="67" t="s">
        <v>1464</v>
      </c>
      <c r="C109" s="68">
        <v>5724.0</v>
      </c>
      <c r="D109" s="68">
        <v>3399.0</v>
      </c>
      <c r="E109" s="68">
        <v>3111.0</v>
      </c>
      <c r="F109" s="68">
        <v>5503.0</v>
      </c>
      <c r="G109" s="68">
        <v>1007.0</v>
      </c>
      <c r="H109" s="68">
        <v>6510.0</v>
      </c>
      <c r="I109" s="25"/>
      <c r="J109" s="26">
        <v>-1.2683</v>
      </c>
      <c r="K109" s="26">
        <v>-45.8733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2106300.0</v>
      </c>
      <c r="B110" s="18" t="s">
        <v>1465</v>
      </c>
      <c r="C110" s="19">
        <v>13021.0</v>
      </c>
      <c r="D110" s="19">
        <v>8992.0</v>
      </c>
      <c r="E110" s="19">
        <v>8641.0</v>
      </c>
      <c r="F110" s="19">
        <v>8920.0</v>
      </c>
      <c r="G110" s="19">
        <v>8713.0</v>
      </c>
      <c r="H110" s="19">
        <v>17633.0</v>
      </c>
      <c r="I110" s="20"/>
      <c r="J110" s="21">
        <v>-3.3961</v>
      </c>
      <c r="K110" s="21">
        <v>-42.2039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2106326.0</v>
      </c>
      <c r="B111" s="23" t="s">
        <v>1466</v>
      </c>
      <c r="C111" s="24">
        <v>14866.0</v>
      </c>
      <c r="D111" s="24">
        <v>9586.0</v>
      </c>
      <c r="E111" s="24">
        <v>9556.0</v>
      </c>
      <c r="F111" s="24">
        <v>15825.0</v>
      </c>
      <c r="G111" s="24">
        <v>3317.0</v>
      </c>
      <c r="H111" s="24">
        <v>19142.0</v>
      </c>
      <c r="I111" s="25"/>
      <c r="J111" s="26">
        <v>-2.0428</v>
      </c>
      <c r="K111" s="26">
        <v>-45.9592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2106359.0</v>
      </c>
      <c r="B112" s="18" t="s">
        <v>1467</v>
      </c>
      <c r="C112" s="19">
        <v>7161.0</v>
      </c>
      <c r="D112" s="19">
        <v>4381.0</v>
      </c>
      <c r="E112" s="19">
        <v>3664.0</v>
      </c>
      <c r="F112" s="19">
        <v>1155.0</v>
      </c>
      <c r="G112" s="19">
        <v>6890.0</v>
      </c>
      <c r="H112" s="19">
        <v>8045.0</v>
      </c>
      <c r="I112" s="20"/>
      <c r="J112" s="21">
        <v>-4.5994</v>
      </c>
      <c r="K112" s="21">
        <v>-45.5772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2106375.0</v>
      </c>
      <c r="B113" s="23" t="s">
        <v>1468</v>
      </c>
      <c r="C113" s="24">
        <v>8445.0</v>
      </c>
      <c r="D113" s="24">
        <v>7168.0</v>
      </c>
      <c r="E113" s="24">
        <v>6898.0</v>
      </c>
      <c r="F113" s="24">
        <v>9020.0</v>
      </c>
      <c r="G113" s="24">
        <v>5046.0</v>
      </c>
      <c r="H113" s="24">
        <v>14066.0</v>
      </c>
      <c r="I113" s="25"/>
      <c r="J113" s="26">
        <v>-2.3097</v>
      </c>
      <c r="K113" s="26">
        <v>-45.8419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2106409.0</v>
      </c>
      <c r="B114" s="18" t="s">
        <v>1469</v>
      </c>
      <c r="C114" s="19">
        <v>11799.0</v>
      </c>
      <c r="D114" s="19">
        <v>7566.0</v>
      </c>
      <c r="E114" s="19">
        <v>7557.0</v>
      </c>
      <c r="F114" s="19">
        <v>7120.0</v>
      </c>
      <c r="G114" s="19">
        <v>8003.0</v>
      </c>
      <c r="H114" s="19">
        <v>15123.0</v>
      </c>
      <c r="I114" s="20"/>
      <c r="J114" s="21">
        <v>-3.625</v>
      </c>
      <c r="K114" s="21">
        <v>-43.1111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2106508.0</v>
      </c>
      <c r="B115" s="23" t="s">
        <v>1470</v>
      </c>
      <c r="C115" s="24">
        <v>19231.0</v>
      </c>
      <c r="D115" s="24">
        <v>11020.0</v>
      </c>
      <c r="E115" s="24">
        <v>10812.0</v>
      </c>
      <c r="F115" s="24">
        <v>8838.0</v>
      </c>
      <c r="G115" s="24">
        <v>12994.0</v>
      </c>
      <c r="H115" s="24">
        <v>21832.0</v>
      </c>
      <c r="I115" s="25"/>
      <c r="J115" s="26">
        <v>-3.1006</v>
      </c>
      <c r="K115" s="26">
        <v>-45.0336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2106607.0</v>
      </c>
      <c r="B116" s="18" t="s">
        <v>1471</v>
      </c>
      <c r="C116" s="19">
        <v>26433.0</v>
      </c>
      <c r="D116" s="19">
        <v>15534.0</v>
      </c>
      <c r="E116" s="19">
        <v>15396.0</v>
      </c>
      <c r="F116" s="19">
        <v>13623.0</v>
      </c>
      <c r="G116" s="19">
        <v>17307.0</v>
      </c>
      <c r="H116" s="19">
        <v>30930.0</v>
      </c>
      <c r="I116" s="20"/>
      <c r="J116" s="21">
        <v>-5.5189</v>
      </c>
      <c r="K116" s="21">
        <v>-43.1989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2106631.0</v>
      </c>
      <c r="B117" s="23" t="s">
        <v>1472</v>
      </c>
      <c r="C117" s="24">
        <v>7435.0</v>
      </c>
      <c r="D117" s="24">
        <v>7242.0</v>
      </c>
      <c r="E117" s="24">
        <v>6554.0</v>
      </c>
      <c r="F117" s="24">
        <v>4679.0</v>
      </c>
      <c r="G117" s="24">
        <v>9117.0</v>
      </c>
      <c r="H117" s="24">
        <v>13796.0</v>
      </c>
      <c r="I117" s="25"/>
      <c r="J117" s="26">
        <v>-3.6322</v>
      </c>
      <c r="K117" s="26">
        <v>-44.5558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2106672.0</v>
      </c>
      <c r="B118" s="18" t="s">
        <v>1473</v>
      </c>
      <c r="C118" s="19">
        <v>5149.0</v>
      </c>
      <c r="D118" s="19">
        <v>4197.0</v>
      </c>
      <c r="E118" s="19">
        <v>3921.0</v>
      </c>
      <c r="F118" s="19">
        <v>1760.0</v>
      </c>
      <c r="G118" s="19">
        <v>6358.0</v>
      </c>
      <c r="H118" s="19">
        <v>8118.0</v>
      </c>
      <c r="I118" s="20"/>
      <c r="J118" s="21">
        <v>-3.5814</v>
      </c>
      <c r="K118" s="21">
        <v>-42.6094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2106706.0</v>
      </c>
      <c r="B119" s="23" t="s">
        <v>1474</v>
      </c>
      <c r="C119" s="24">
        <v>19906.0</v>
      </c>
      <c r="D119" s="24">
        <v>10446.0</v>
      </c>
      <c r="E119" s="24">
        <v>9988.0</v>
      </c>
      <c r="F119" s="24">
        <v>9366.0</v>
      </c>
      <c r="G119" s="24">
        <v>11068.0</v>
      </c>
      <c r="H119" s="24">
        <v>20434.0</v>
      </c>
      <c r="I119" s="25"/>
      <c r="J119" s="26">
        <v>-6.3708</v>
      </c>
      <c r="K119" s="26">
        <v>-44.3631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2106755.0</v>
      </c>
      <c r="B120" s="18" t="s">
        <v>1475</v>
      </c>
      <c r="C120" s="19">
        <v>16123.0</v>
      </c>
      <c r="D120" s="19">
        <v>11759.0</v>
      </c>
      <c r="E120" s="19">
        <v>12572.0</v>
      </c>
      <c r="F120" s="19">
        <v>19423.0</v>
      </c>
      <c r="G120" s="19">
        <v>4908.0</v>
      </c>
      <c r="H120" s="19">
        <v>24331.0</v>
      </c>
      <c r="I120" s="20"/>
      <c r="J120" s="21">
        <v>-3.5689</v>
      </c>
      <c r="K120" s="21">
        <v>-44.5839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2106805.0</v>
      </c>
      <c r="B121" s="23" t="s">
        <v>1476</v>
      </c>
      <c r="C121" s="24">
        <v>13005.0</v>
      </c>
      <c r="D121" s="24">
        <v>7286.0</v>
      </c>
      <c r="E121" s="24">
        <v>6927.0</v>
      </c>
      <c r="F121" s="24">
        <v>9031.0</v>
      </c>
      <c r="G121" s="24">
        <v>5182.0</v>
      </c>
      <c r="H121" s="24">
        <v>14213.0</v>
      </c>
      <c r="I121" s="25"/>
      <c r="J121" s="26">
        <v>-2.065</v>
      </c>
      <c r="K121" s="26">
        <v>-44.7842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2106904.0</v>
      </c>
      <c r="B122" s="18" t="s">
        <v>1477</v>
      </c>
      <c r="C122" s="19">
        <v>26043.0</v>
      </c>
      <c r="D122" s="19">
        <v>16185.0</v>
      </c>
      <c r="E122" s="19">
        <v>15563.0</v>
      </c>
      <c r="F122" s="19">
        <v>11753.0</v>
      </c>
      <c r="G122" s="19">
        <v>19995.0</v>
      </c>
      <c r="H122" s="19">
        <v>31748.0</v>
      </c>
      <c r="I122" s="20"/>
      <c r="J122" s="21">
        <v>-3.4917</v>
      </c>
      <c r="K122" s="21">
        <v>-45.2511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2107001.0</v>
      </c>
      <c r="B123" s="23" t="s">
        <v>1478</v>
      </c>
      <c r="C123" s="24">
        <v>10347.0</v>
      </c>
      <c r="D123" s="24">
        <v>4910.0</v>
      </c>
      <c r="E123" s="24">
        <v>4514.0</v>
      </c>
      <c r="F123" s="24">
        <v>5135.0</v>
      </c>
      <c r="G123" s="24">
        <v>4289.0</v>
      </c>
      <c r="H123" s="24">
        <v>9424.0</v>
      </c>
      <c r="I123" s="25"/>
      <c r="J123" s="26">
        <v>-5.8333</v>
      </c>
      <c r="K123" s="26">
        <v>-47.0667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2107100.0</v>
      </c>
      <c r="B124" s="18" t="s">
        <v>1479</v>
      </c>
      <c r="C124" s="19">
        <v>14594.0</v>
      </c>
      <c r="D124" s="19">
        <v>9156.0</v>
      </c>
      <c r="E124" s="19">
        <v>8649.0</v>
      </c>
      <c r="F124" s="19">
        <v>6733.0</v>
      </c>
      <c r="G124" s="19">
        <v>11072.0</v>
      </c>
      <c r="H124" s="19">
        <v>17805.0</v>
      </c>
      <c r="I124" s="20"/>
      <c r="J124" s="21">
        <v>-2.8644</v>
      </c>
      <c r="K124" s="21">
        <v>-44.0394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2107209.0</v>
      </c>
      <c r="B125" s="23" t="s">
        <v>1480</v>
      </c>
      <c r="C125" s="24">
        <v>8289.0</v>
      </c>
      <c r="D125" s="24">
        <v>6338.0</v>
      </c>
      <c r="E125" s="24">
        <v>6129.0</v>
      </c>
      <c r="F125" s="24">
        <v>4432.0</v>
      </c>
      <c r="G125" s="24">
        <v>8035.0</v>
      </c>
      <c r="H125" s="24">
        <v>12467.0</v>
      </c>
      <c r="I125" s="25"/>
      <c r="J125" s="26">
        <v>-3.4661</v>
      </c>
      <c r="K125" s="26">
        <v>-43.905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2107258.0</v>
      </c>
      <c r="B126" s="18" t="s">
        <v>1481</v>
      </c>
      <c r="C126" s="19">
        <v>3904.0</v>
      </c>
      <c r="D126" s="19">
        <v>2600.0</v>
      </c>
      <c r="E126" s="19">
        <v>2285.0</v>
      </c>
      <c r="F126" s="19">
        <v>2210.0</v>
      </c>
      <c r="G126" s="19">
        <v>2675.0</v>
      </c>
      <c r="H126" s="19">
        <v>4885.0</v>
      </c>
      <c r="I126" s="20"/>
      <c r="J126" s="21">
        <v>-7.1156</v>
      </c>
      <c r="K126" s="21">
        <v>-46.2569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2107308.0</v>
      </c>
      <c r="B127" s="23" t="s">
        <v>1482</v>
      </c>
      <c r="C127" s="24">
        <v>4543.0</v>
      </c>
      <c r="D127" s="24">
        <v>2336.0</v>
      </c>
      <c r="E127" s="24">
        <v>2264.0</v>
      </c>
      <c r="F127" s="24">
        <v>2877.0</v>
      </c>
      <c r="G127" s="24">
        <v>1723.0</v>
      </c>
      <c r="H127" s="24">
        <v>4600.0</v>
      </c>
      <c r="I127" s="25"/>
      <c r="J127" s="26">
        <v>-6.7339</v>
      </c>
      <c r="K127" s="26">
        <v>-44.0444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2107357.0</v>
      </c>
      <c r="B128" s="18" t="s">
        <v>1483</v>
      </c>
      <c r="C128" s="19">
        <v>15660.0</v>
      </c>
      <c r="D128" s="19">
        <v>9539.0</v>
      </c>
      <c r="E128" s="19">
        <v>9586.0</v>
      </c>
      <c r="F128" s="19">
        <v>11843.0</v>
      </c>
      <c r="G128" s="19">
        <v>7282.0</v>
      </c>
      <c r="H128" s="19">
        <v>19125.0</v>
      </c>
      <c r="I128" s="20"/>
      <c r="J128" s="21">
        <v>-2.8472</v>
      </c>
      <c r="K128" s="21">
        <v>-45.6947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2107407.0</v>
      </c>
      <c r="B129" s="23" t="s">
        <v>1484</v>
      </c>
      <c r="C129" s="24">
        <v>14377.0</v>
      </c>
      <c r="D129" s="24">
        <v>9154.0</v>
      </c>
      <c r="E129" s="24">
        <v>9351.0</v>
      </c>
      <c r="F129" s="24">
        <v>9555.0</v>
      </c>
      <c r="G129" s="24">
        <v>8950.0</v>
      </c>
      <c r="H129" s="24">
        <v>18505.0</v>
      </c>
      <c r="I129" s="25"/>
      <c r="J129" s="26">
        <v>-4.1147</v>
      </c>
      <c r="K129" s="26">
        <v>-45.1397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2107456.0</v>
      </c>
      <c r="B130" s="18" t="s">
        <v>1485</v>
      </c>
      <c r="C130" s="19">
        <v>10128.0</v>
      </c>
      <c r="D130" s="19">
        <v>6780.0</v>
      </c>
      <c r="E130" s="19">
        <v>6342.0</v>
      </c>
      <c r="F130" s="19">
        <v>5943.0</v>
      </c>
      <c r="G130" s="19">
        <v>7179.0</v>
      </c>
      <c r="H130" s="19">
        <v>13122.0</v>
      </c>
      <c r="I130" s="20"/>
      <c r="J130" s="21">
        <v>-2.9981</v>
      </c>
      <c r="K130" s="21">
        <v>-44.9969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2107506.0</v>
      </c>
      <c r="B131" s="23" t="s">
        <v>1486</v>
      </c>
      <c r="C131" s="24">
        <v>76188.0</v>
      </c>
      <c r="D131" s="24">
        <v>50744.0</v>
      </c>
      <c r="E131" s="24">
        <v>54137.0</v>
      </c>
      <c r="F131" s="24">
        <v>78749.0</v>
      </c>
      <c r="G131" s="24">
        <v>26132.0</v>
      </c>
      <c r="H131" s="24">
        <v>104881.0</v>
      </c>
      <c r="I131" s="25"/>
      <c r="J131" s="26">
        <v>-2.5322</v>
      </c>
      <c r="K131" s="26">
        <v>-44.1075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2107605.0</v>
      </c>
      <c r="B132" s="18" t="s">
        <v>1487</v>
      </c>
      <c r="C132" s="19">
        <v>17264.0</v>
      </c>
      <c r="D132" s="19">
        <v>9388.0</v>
      </c>
      <c r="E132" s="19">
        <v>9378.0</v>
      </c>
      <c r="F132" s="19">
        <v>3461.0</v>
      </c>
      <c r="G132" s="19">
        <v>15305.0</v>
      </c>
      <c r="H132" s="19">
        <v>18766.0</v>
      </c>
      <c r="I132" s="20"/>
      <c r="J132" s="21">
        <v>-2.6453</v>
      </c>
      <c r="K132" s="21">
        <v>-44.895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2107704.0</v>
      </c>
      <c r="B133" s="23" t="s">
        <v>1488</v>
      </c>
      <c r="C133" s="24">
        <v>17854.0</v>
      </c>
      <c r="D133" s="24">
        <v>9875.0</v>
      </c>
      <c r="E133" s="24">
        <v>10229.0</v>
      </c>
      <c r="F133" s="24">
        <v>15747.0</v>
      </c>
      <c r="G133" s="24">
        <v>4357.0</v>
      </c>
      <c r="H133" s="24">
        <v>20104.0</v>
      </c>
      <c r="I133" s="25"/>
      <c r="J133" s="26">
        <v>-6.4331</v>
      </c>
      <c r="K133" s="26">
        <v>-43.9836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2107803.0</v>
      </c>
      <c r="B134" s="18" t="s">
        <v>1489</v>
      </c>
      <c r="C134" s="19">
        <v>32469.0</v>
      </c>
      <c r="D134" s="19">
        <v>17541.0</v>
      </c>
      <c r="E134" s="19">
        <v>17072.0</v>
      </c>
      <c r="F134" s="19">
        <v>13530.0</v>
      </c>
      <c r="G134" s="19">
        <v>21083.0</v>
      </c>
      <c r="H134" s="19">
        <v>34613.0</v>
      </c>
      <c r="I134" s="20"/>
      <c r="J134" s="21">
        <v>-5.6817</v>
      </c>
      <c r="K134" s="21">
        <v>-43.0933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2107902.0</v>
      </c>
      <c r="B135" s="23" t="s">
        <v>1490</v>
      </c>
      <c r="C135" s="24">
        <v>14817.0</v>
      </c>
      <c r="D135" s="24">
        <v>8702.0</v>
      </c>
      <c r="E135" s="24">
        <v>8874.0</v>
      </c>
      <c r="F135" s="24">
        <v>10473.0</v>
      </c>
      <c r="G135" s="24">
        <v>7103.0</v>
      </c>
      <c r="H135" s="24">
        <v>17576.0</v>
      </c>
      <c r="I135" s="25"/>
      <c r="J135" s="26">
        <v>-6.1797</v>
      </c>
      <c r="K135" s="26">
        <v>-43.7836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2108009.0</v>
      </c>
      <c r="B136" s="137" t="s">
        <v>1491</v>
      </c>
      <c r="C136" s="138">
        <v>15460.0</v>
      </c>
      <c r="D136" s="138">
        <v>9168.0</v>
      </c>
      <c r="E136" s="138">
        <v>8911.0</v>
      </c>
      <c r="F136" s="138">
        <v>12308.0</v>
      </c>
      <c r="G136" s="138">
        <v>5771.0</v>
      </c>
      <c r="H136" s="138">
        <v>18079.0</v>
      </c>
      <c r="I136" s="20"/>
      <c r="J136" s="21">
        <v>-6.6017</v>
      </c>
      <c r="K136" s="21">
        <v>-44.0767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2108058.0</v>
      </c>
      <c r="B137" s="23" t="s">
        <v>1492</v>
      </c>
      <c r="C137" s="24">
        <v>11526.0</v>
      </c>
      <c r="D137" s="24">
        <v>7486.0</v>
      </c>
      <c r="E137" s="24">
        <v>7012.0</v>
      </c>
      <c r="F137" s="24">
        <v>4651.0</v>
      </c>
      <c r="G137" s="24">
        <v>9847.0</v>
      </c>
      <c r="H137" s="24">
        <v>14498.0</v>
      </c>
      <c r="I137" s="25"/>
      <c r="J137" s="26">
        <v>-2.7192</v>
      </c>
      <c r="K137" s="26">
        <v>-42.5331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2108108.0</v>
      </c>
      <c r="B138" s="18" t="s">
        <v>1493</v>
      </c>
      <c r="C138" s="19">
        <v>19290.0</v>
      </c>
      <c r="D138" s="19">
        <v>10137.0</v>
      </c>
      <c r="E138" s="19">
        <v>9950.0</v>
      </c>
      <c r="F138" s="19">
        <v>10836.0</v>
      </c>
      <c r="G138" s="19">
        <v>9251.0</v>
      </c>
      <c r="H138" s="19">
        <v>20087.0</v>
      </c>
      <c r="I138" s="20"/>
      <c r="J138" s="21">
        <v>-4.4439</v>
      </c>
      <c r="K138" s="21">
        <v>-45.2406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2108207.0</v>
      </c>
      <c r="B139" s="23" t="s">
        <v>1494</v>
      </c>
      <c r="C139" s="24">
        <v>39828.0</v>
      </c>
      <c r="D139" s="24">
        <v>18889.0</v>
      </c>
      <c r="E139" s="24">
        <v>20592.0</v>
      </c>
      <c r="F139" s="24">
        <v>32965.0</v>
      </c>
      <c r="G139" s="24">
        <v>6516.0</v>
      </c>
      <c r="H139" s="24">
        <v>39481.0</v>
      </c>
      <c r="I139" s="25"/>
      <c r="J139" s="26">
        <v>-4.5689</v>
      </c>
      <c r="K139" s="26">
        <v>-44.5919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2108256.0</v>
      </c>
      <c r="B140" s="18" t="s">
        <v>1495</v>
      </c>
      <c r="C140" s="19">
        <v>17954.0</v>
      </c>
      <c r="D140" s="19">
        <v>11830.0</v>
      </c>
      <c r="E140" s="19">
        <v>10901.0</v>
      </c>
      <c r="F140" s="19">
        <v>5893.0</v>
      </c>
      <c r="G140" s="19">
        <v>16838.0</v>
      </c>
      <c r="H140" s="19">
        <v>22731.0</v>
      </c>
      <c r="I140" s="20"/>
      <c r="J140" s="21">
        <v>-2.9733</v>
      </c>
      <c r="K140" s="21">
        <v>-45.3494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2108306.0</v>
      </c>
      <c r="B141" s="23" t="s">
        <v>1496</v>
      </c>
      <c r="C141" s="24">
        <v>30299.0</v>
      </c>
      <c r="D141" s="24">
        <v>17397.0</v>
      </c>
      <c r="E141" s="24">
        <v>16849.0</v>
      </c>
      <c r="F141" s="24">
        <v>16575.0</v>
      </c>
      <c r="G141" s="24">
        <v>17671.0</v>
      </c>
      <c r="H141" s="24">
        <v>34246.0</v>
      </c>
      <c r="I141" s="25"/>
      <c r="J141" s="26">
        <v>-3.2942</v>
      </c>
      <c r="K141" s="26">
        <v>-45.1736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 t="s">
        <v>1497</v>
      </c>
      <c r="B142" s="18" t="s">
        <v>1498</v>
      </c>
      <c r="C142" s="19">
        <v>13071.0</v>
      </c>
      <c r="D142" s="19">
        <v>6993.0</v>
      </c>
      <c r="E142" s="19">
        <v>6814.0</v>
      </c>
      <c r="F142" s="19">
        <v>3668.0</v>
      </c>
      <c r="G142" s="19">
        <v>10139.0</v>
      </c>
      <c r="H142" s="19">
        <v>13807.0</v>
      </c>
      <c r="I142" s="20"/>
      <c r="J142" s="21">
        <v>-2.5775</v>
      </c>
      <c r="K142" s="21">
        <v>-44.8542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 t="s">
        <v>1499</v>
      </c>
      <c r="B143" s="23" t="s">
        <v>1500</v>
      </c>
      <c r="C143" s="24">
        <v>17336.0</v>
      </c>
      <c r="D143" s="24">
        <v>10119.0</v>
      </c>
      <c r="E143" s="24">
        <v>10155.0</v>
      </c>
      <c r="F143" s="24">
        <v>6827.0</v>
      </c>
      <c r="G143" s="24">
        <v>13447.0</v>
      </c>
      <c r="H143" s="24">
        <v>20274.0</v>
      </c>
      <c r="I143" s="25"/>
      <c r="J143" s="26">
        <v>-4.3833</v>
      </c>
      <c r="K143" s="26">
        <v>-44.3333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 t="s">
        <v>1501</v>
      </c>
      <c r="B144" s="18" t="s">
        <v>1502</v>
      </c>
      <c r="C144" s="19">
        <v>27517.0</v>
      </c>
      <c r="D144" s="19">
        <v>15220.0</v>
      </c>
      <c r="E144" s="19">
        <v>15925.0</v>
      </c>
      <c r="F144" s="19">
        <v>22402.0</v>
      </c>
      <c r="G144" s="19">
        <v>8743.0</v>
      </c>
      <c r="H144" s="19">
        <v>31145.0</v>
      </c>
      <c r="I144" s="20"/>
      <c r="J144" s="21">
        <v>-3.6083</v>
      </c>
      <c r="K144" s="21">
        <v>-45.3433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 t="s">
        <v>1503</v>
      </c>
      <c r="B145" s="23" t="s">
        <v>1504</v>
      </c>
      <c r="C145" s="24">
        <v>68030.0</v>
      </c>
      <c r="D145" s="24">
        <v>38066.0</v>
      </c>
      <c r="E145" s="24">
        <v>40081.0</v>
      </c>
      <c r="F145" s="24">
        <v>46458.0</v>
      </c>
      <c r="G145" s="24">
        <v>31689.0</v>
      </c>
      <c r="H145" s="24">
        <v>78147.0</v>
      </c>
      <c r="I145" s="25"/>
      <c r="J145" s="26">
        <v>-2.5214</v>
      </c>
      <c r="K145" s="26">
        <v>-45.0825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 t="s">
        <v>1505</v>
      </c>
      <c r="B146" s="18" t="s">
        <v>1506</v>
      </c>
      <c r="C146" s="19">
        <v>28413.0</v>
      </c>
      <c r="D146" s="19">
        <v>11004.0</v>
      </c>
      <c r="E146" s="19">
        <v>11012.0</v>
      </c>
      <c r="F146" s="19">
        <v>12459.0</v>
      </c>
      <c r="G146" s="19">
        <v>9557.0</v>
      </c>
      <c r="H146" s="19">
        <v>22016.0</v>
      </c>
      <c r="I146" s="20"/>
      <c r="J146" s="21">
        <v>-3.8325</v>
      </c>
      <c r="K146" s="21">
        <v>-45.1525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 t="s">
        <v>1507</v>
      </c>
      <c r="B147" s="23" t="s">
        <v>1508</v>
      </c>
      <c r="C147" s="24">
        <v>15124.0</v>
      </c>
      <c r="D147" s="24">
        <v>8656.0</v>
      </c>
      <c r="E147" s="24">
        <v>8702.0</v>
      </c>
      <c r="F147" s="24">
        <v>11114.0</v>
      </c>
      <c r="G147" s="24">
        <v>6244.0</v>
      </c>
      <c r="H147" s="24">
        <v>17358.0</v>
      </c>
      <c r="I147" s="25"/>
      <c r="J147" s="26">
        <v>-3.7267</v>
      </c>
      <c r="K147" s="26">
        <v>-44.2233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 t="s">
        <v>1509</v>
      </c>
      <c r="B148" s="18" t="s">
        <v>1510</v>
      </c>
      <c r="C148" s="19">
        <v>22378.0</v>
      </c>
      <c r="D148" s="19">
        <v>9914.0</v>
      </c>
      <c r="E148" s="19">
        <v>9791.0</v>
      </c>
      <c r="F148" s="19">
        <v>8377.0</v>
      </c>
      <c r="G148" s="19">
        <v>11328.0</v>
      </c>
      <c r="H148" s="19">
        <v>19705.0</v>
      </c>
      <c r="I148" s="20"/>
      <c r="J148" s="21">
        <v>-4.6667</v>
      </c>
      <c r="K148" s="21">
        <v>-44.85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 t="s">
        <v>1511</v>
      </c>
      <c r="B149" s="23" t="s">
        <v>1512</v>
      </c>
      <c r="C149" s="24">
        <v>16840.0</v>
      </c>
      <c r="D149" s="24">
        <v>10832.0</v>
      </c>
      <c r="E149" s="24">
        <v>10674.0</v>
      </c>
      <c r="F149" s="24">
        <v>16865.0</v>
      </c>
      <c r="G149" s="24">
        <v>4641.0</v>
      </c>
      <c r="H149" s="24">
        <v>21506.0</v>
      </c>
      <c r="I149" s="25"/>
      <c r="J149" s="26">
        <v>-6.3383</v>
      </c>
      <c r="K149" s="26">
        <v>-47.3992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 t="s">
        <v>1513</v>
      </c>
      <c r="B150" s="18" t="s">
        <v>1514</v>
      </c>
      <c r="C150" s="19">
        <v>6380.0</v>
      </c>
      <c r="D150" s="19">
        <v>3211.0</v>
      </c>
      <c r="E150" s="19">
        <v>2851.0</v>
      </c>
      <c r="F150" s="19">
        <v>2432.0</v>
      </c>
      <c r="G150" s="19">
        <v>3630.0</v>
      </c>
      <c r="H150" s="19">
        <v>6062.0</v>
      </c>
      <c r="I150" s="20"/>
      <c r="J150" s="21">
        <v>-1.8925</v>
      </c>
      <c r="K150" s="21">
        <v>-44.605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 t="s">
        <v>1515</v>
      </c>
      <c r="B151" s="23" t="s">
        <v>934</v>
      </c>
      <c r="C151" s="24">
        <v>39541.0</v>
      </c>
      <c r="D151" s="24">
        <v>21966.0</v>
      </c>
      <c r="E151" s="24">
        <v>22753.0</v>
      </c>
      <c r="F151" s="24">
        <v>31997.0</v>
      </c>
      <c r="G151" s="24">
        <v>12722.0</v>
      </c>
      <c r="H151" s="24">
        <v>44719.0</v>
      </c>
      <c r="I151" s="25"/>
      <c r="J151" s="26">
        <v>-11.2961</v>
      </c>
      <c r="K151" s="26">
        <v>-41.9867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 t="s">
        <v>1516</v>
      </c>
      <c r="B152" s="18" t="s">
        <v>1517</v>
      </c>
      <c r="C152" s="19">
        <v>10693.0</v>
      </c>
      <c r="D152" s="19">
        <v>6006.0</v>
      </c>
      <c r="E152" s="19">
        <v>5531.0</v>
      </c>
      <c r="F152" s="19">
        <v>4120.0</v>
      </c>
      <c r="G152" s="19">
        <v>7417.0</v>
      </c>
      <c r="H152" s="19">
        <v>11537.0</v>
      </c>
      <c r="I152" s="20"/>
      <c r="J152" s="21">
        <v>-6.1056</v>
      </c>
      <c r="K152" s="21">
        <v>-35.7133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 t="s">
        <v>1518</v>
      </c>
      <c r="B153" s="23" t="s">
        <v>1519</v>
      </c>
      <c r="C153" s="24">
        <v>5116.0</v>
      </c>
      <c r="D153" s="24">
        <v>3293.0</v>
      </c>
      <c r="E153" s="24">
        <v>3077.0</v>
      </c>
      <c r="F153" s="24">
        <v>3904.0</v>
      </c>
      <c r="G153" s="24">
        <v>2466.0</v>
      </c>
      <c r="H153" s="24">
        <v>6370.0</v>
      </c>
      <c r="I153" s="25"/>
      <c r="J153" s="26">
        <v>-11.1753</v>
      </c>
      <c r="K153" s="26">
        <v>-61.9014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 t="s">
        <v>1520</v>
      </c>
      <c r="B154" s="18" t="s">
        <v>1521</v>
      </c>
      <c r="C154" s="19">
        <v>13718.0</v>
      </c>
      <c r="D154" s="19">
        <v>8881.0</v>
      </c>
      <c r="E154" s="19">
        <v>8262.0</v>
      </c>
      <c r="F154" s="19">
        <v>4286.0</v>
      </c>
      <c r="G154" s="19">
        <v>12857.0</v>
      </c>
      <c r="H154" s="19">
        <v>17143.0</v>
      </c>
      <c r="I154" s="20"/>
      <c r="J154" s="21">
        <v>-2.5914</v>
      </c>
      <c r="K154" s="21">
        <v>-45.3642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 t="s">
        <v>1522</v>
      </c>
      <c r="B155" s="23" t="s">
        <v>1523</v>
      </c>
      <c r="C155" s="24">
        <v>10483.0</v>
      </c>
      <c r="D155" s="24">
        <v>5467.0</v>
      </c>
      <c r="E155" s="24">
        <v>5262.0</v>
      </c>
      <c r="F155" s="24">
        <v>4588.0</v>
      </c>
      <c r="G155" s="24">
        <v>6141.0</v>
      </c>
      <c r="H155" s="24">
        <v>10729.0</v>
      </c>
      <c r="I155" s="25"/>
      <c r="J155" s="26">
        <v>-3.4069</v>
      </c>
      <c r="K155" s="26">
        <v>-44.0239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 t="s">
        <v>1524</v>
      </c>
      <c r="B156" s="18" t="s">
        <v>1525</v>
      </c>
      <c r="C156" s="19">
        <v>11019.0</v>
      </c>
      <c r="D156" s="19">
        <v>7382.0</v>
      </c>
      <c r="E156" s="19">
        <v>6514.0</v>
      </c>
      <c r="F156" s="19">
        <v>4294.0</v>
      </c>
      <c r="G156" s="19">
        <v>9602.0</v>
      </c>
      <c r="H156" s="19">
        <v>13896.0</v>
      </c>
      <c r="I156" s="20"/>
      <c r="J156" s="21">
        <v>-2.51</v>
      </c>
      <c r="K156" s="21">
        <v>-43.4383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 t="s">
        <v>1526</v>
      </c>
      <c r="B157" s="23" t="s">
        <v>1527</v>
      </c>
      <c r="C157" s="24">
        <v>17088.0</v>
      </c>
      <c r="D157" s="24">
        <v>13129.0</v>
      </c>
      <c r="E157" s="24">
        <v>13151.0</v>
      </c>
      <c r="F157" s="24">
        <v>16642.0</v>
      </c>
      <c r="G157" s="24">
        <v>9638.0</v>
      </c>
      <c r="H157" s="24">
        <v>26280.0</v>
      </c>
      <c r="I157" s="25"/>
      <c r="J157" s="26">
        <v>-2.4231</v>
      </c>
      <c r="K157" s="26">
        <v>-44.1033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 t="s">
        <v>1528</v>
      </c>
      <c r="B158" s="18" t="s">
        <v>1529</v>
      </c>
      <c r="C158" s="19">
        <v>20983.0</v>
      </c>
      <c r="D158" s="19">
        <v>10392.0</v>
      </c>
      <c r="E158" s="19">
        <v>9826.0</v>
      </c>
      <c r="F158" s="19">
        <v>10210.0</v>
      </c>
      <c r="G158" s="19">
        <v>10008.0</v>
      </c>
      <c r="H158" s="19">
        <v>20218.0</v>
      </c>
      <c r="I158" s="20"/>
      <c r="J158" s="21">
        <v>-6.5433</v>
      </c>
      <c r="K158" s="21">
        <v>-35.6289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 t="s">
        <v>1530</v>
      </c>
      <c r="B159" s="23" t="s">
        <v>1531</v>
      </c>
      <c r="C159" s="24">
        <v>6488.0</v>
      </c>
      <c r="D159" s="24">
        <v>3759.0</v>
      </c>
      <c r="E159" s="24">
        <v>3535.0</v>
      </c>
      <c r="F159" s="24">
        <v>3662.0</v>
      </c>
      <c r="G159" s="24">
        <v>3632.0</v>
      </c>
      <c r="H159" s="24">
        <v>7294.0</v>
      </c>
      <c r="I159" s="25"/>
      <c r="J159" s="26">
        <v>-5.9303</v>
      </c>
      <c r="K159" s="26">
        <v>-47.3844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 t="s">
        <v>1532</v>
      </c>
      <c r="B160" s="18" t="s">
        <v>1533</v>
      </c>
      <c r="C160" s="19">
        <v>33665.0</v>
      </c>
      <c r="D160" s="19">
        <v>19660.0</v>
      </c>
      <c r="E160" s="19">
        <v>19922.0</v>
      </c>
      <c r="F160" s="19">
        <v>23258.0</v>
      </c>
      <c r="G160" s="19">
        <v>16324.0</v>
      </c>
      <c r="H160" s="19">
        <v>39582.0</v>
      </c>
      <c r="I160" s="20"/>
      <c r="J160" s="21">
        <v>-2.9344</v>
      </c>
      <c r="K160" s="21">
        <v>-44.235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 t="s">
        <v>1534</v>
      </c>
      <c r="B161" s="23" t="s">
        <v>1535</v>
      </c>
      <c r="C161" s="24">
        <v>5261.0</v>
      </c>
      <c r="D161" s="24">
        <v>2891.0</v>
      </c>
      <c r="E161" s="24">
        <v>2593.0</v>
      </c>
      <c r="F161" s="24">
        <v>2836.0</v>
      </c>
      <c r="G161" s="24">
        <v>2648.0</v>
      </c>
      <c r="H161" s="24">
        <v>5484.0</v>
      </c>
      <c r="I161" s="25"/>
      <c r="J161" s="26">
        <v>-7.1403</v>
      </c>
      <c r="K161" s="26">
        <v>-45.3461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 t="s">
        <v>1536</v>
      </c>
      <c r="B162" s="18" t="s">
        <v>1537</v>
      </c>
      <c r="C162" s="19">
        <v>4667.0</v>
      </c>
      <c r="D162" s="19">
        <v>3671.0</v>
      </c>
      <c r="E162" s="19">
        <v>3392.0</v>
      </c>
      <c r="F162" s="19">
        <v>2293.0</v>
      </c>
      <c r="G162" s="19">
        <v>4770.0</v>
      </c>
      <c r="H162" s="19">
        <v>7063.0</v>
      </c>
      <c r="I162" s="20"/>
      <c r="J162" s="21">
        <v>-5.5008</v>
      </c>
      <c r="K162" s="21">
        <v>-44.5606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 t="s">
        <v>1538</v>
      </c>
      <c r="B163" s="67" t="s">
        <v>1539</v>
      </c>
      <c r="C163" s="68">
        <v>30860.0</v>
      </c>
      <c r="D163" s="68">
        <v>19383.0</v>
      </c>
      <c r="E163" s="68">
        <v>19677.0</v>
      </c>
      <c r="F163" s="68">
        <v>19583.0</v>
      </c>
      <c r="G163" s="68">
        <v>19477.0</v>
      </c>
      <c r="H163" s="68">
        <v>39060.0</v>
      </c>
      <c r="I163" s="25"/>
      <c r="J163" s="26">
        <v>-2.2311</v>
      </c>
      <c r="K163" s="26">
        <v>-45.3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 t="s">
        <v>1540</v>
      </c>
      <c r="B164" s="18" t="s">
        <v>961</v>
      </c>
      <c r="C164" s="19">
        <v>68321.0</v>
      </c>
      <c r="D164" s="19">
        <v>37303.0</v>
      </c>
      <c r="E164" s="19">
        <v>40879.0</v>
      </c>
      <c r="F164" s="19">
        <v>73932.0</v>
      </c>
      <c r="G164" s="19">
        <v>4250.0</v>
      </c>
      <c r="H164" s="19">
        <v>78182.0</v>
      </c>
      <c r="I164" s="20"/>
      <c r="J164" s="21">
        <v>-22.6375</v>
      </c>
      <c r="K164" s="21">
        <v>-51.9025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 t="s">
        <v>1541</v>
      </c>
      <c r="B165" s="23" t="s">
        <v>962</v>
      </c>
      <c r="C165" s="24">
        <v>69271.0</v>
      </c>
      <c r="D165" s="24">
        <v>35320.0</v>
      </c>
      <c r="E165" s="24">
        <v>34072.0</v>
      </c>
      <c r="F165" s="24">
        <v>25862.0</v>
      </c>
      <c r="G165" s="24">
        <v>43530.0</v>
      </c>
      <c r="H165" s="24">
        <v>69392.0</v>
      </c>
      <c r="I165" s="25"/>
      <c r="J165" s="26">
        <v>-19.7697</v>
      </c>
      <c r="K165" s="26">
        <v>-43.8514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 t="s">
        <v>1542</v>
      </c>
      <c r="B166" s="18" t="s">
        <v>1543</v>
      </c>
      <c r="C166" s="19">
        <v>20058.0</v>
      </c>
      <c r="D166" s="19">
        <v>11377.0</v>
      </c>
      <c r="E166" s="19">
        <v>11267.0</v>
      </c>
      <c r="F166" s="19">
        <v>12591.0</v>
      </c>
      <c r="G166" s="19">
        <v>10053.0</v>
      </c>
      <c r="H166" s="19">
        <v>22644.0</v>
      </c>
      <c r="I166" s="20"/>
      <c r="J166" s="21">
        <v>-2.5006</v>
      </c>
      <c r="K166" s="21">
        <v>-45.775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 t="s">
        <v>1544</v>
      </c>
      <c r="B167" s="23" t="s">
        <v>1545</v>
      </c>
      <c r="C167" s="24">
        <v>28150.0</v>
      </c>
      <c r="D167" s="24">
        <v>14716.0</v>
      </c>
      <c r="E167" s="24">
        <v>14456.0</v>
      </c>
      <c r="F167" s="24">
        <v>14139.0</v>
      </c>
      <c r="G167" s="24">
        <v>15033.0</v>
      </c>
      <c r="H167" s="24">
        <v>29172.0</v>
      </c>
      <c r="I167" s="25"/>
      <c r="J167" s="26">
        <v>-3.5156</v>
      </c>
      <c r="K167" s="26">
        <v>-42.5467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 t="s">
        <v>1546</v>
      </c>
      <c r="B168" s="18" t="s">
        <v>1547</v>
      </c>
      <c r="C168" s="19">
        <v>24922.0</v>
      </c>
      <c r="D168" s="19">
        <v>16324.0</v>
      </c>
      <c r="E168" s="19">
        <v>16041.0</v>
      </c>
      <c r="F168" s="19">
        <v>14898.0</v>
      </c>
      <c r="G168" s="19">
        <v>17467.0</v>
      </c>
      <c r="H168" s="19">
        <v>32365.0</v>
      </c>
      <c r="I168" s="20"/>
      <c r="J168" s="21">
        <v>-7.1139</v>
      </c>
      <c r="K168" s="21">
        <v>-34.9781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 t="s">
        <v>1548</v>
      </c>
      <c r="B169" s="23" t="s">
        <v>1549</v>
      </c>
      <c r="C169" s="24">
        <v>10944.0</v>
      </c>
      <c r="D169" s="24">
        <v>6028.0</v>
      </c>
      <c r="E169" s="24">
        <v>5633.0</v>
      </c>
      <c r="F169" s="24">
        <v>1842.0</v>
      </c>
      <c r="G169" s="24">
        <v>9819.0</v>
      </c>
      <c r="H169" s="24">
        <v>11661.0</v>
      </c>
      <c r="I169" s="25"/>
      <c r="J169" s="26">
        <v>-3.1161</v>
      </c>
      <c r="K169" s="26">
        <v>-42.4117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 t="s">
        <v>1550</v>
      </c>
      <c r="B170" s="18" t="s">
        <v>1551</v>
      </c>
      <c r="C170" s="19">
        <v>9612.0</v>
      </c>
      <c r="D170" s="19">
        <v>7309.0</v>
      </c>
      <c r="E170" s="19">
        <v>6512.0</v>
      </c>
      <c r="F170" s="19">
        <v>3610.0</v>
      </c>
      <c r="G170" s="19">
        <v>10211.0</v>
      </c>
      <c r="H170" s="19">
        <v>13821.0</v>
      </c>
      <c r="I170" s="20"/>
      <c r="J170" s="21">
        <v>-2.5003</v>
      </c>
      <c r="K170" s="21">
        <v>-43.2544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 t="s">
        <v>1552</v>
      </c>
      <c r="B171" s="23" t="s">
        <v>1553</v>
      </c>
      <c r="C171" s="24">
        <v>14253.0</v>
      </c>
      <c r="D171" s="24">
        <v>7190.0</v>
      </c>
      <c r="E171" s="24">
        <v>7098.0</v>
      </c>
      <c r="F171" s="24">
        <v>5732.0</v>
      </c>
      <c r="G171" s="24">
        <v>8556.0</v>
      </c>
      <c r="H171" s="24">
        <v>14288.0</v>
      </c>
      <c r="I171" s="25"/>
      <c r="J171" s="26">
        <v>-4.8667</v>
      </c>
      <c r="K171" s="26">
        <v>-44.3667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 t="s">
        <v>1554</v>
      </c>
      <c r="B172" s="18" t="s">
        <v>1555</v>
      </c>
      <c r="C172" s="19">
        <v>16442.0</v>
      </c>
      <c r="D172" s="19">
        <v>9042.0</v>
      </c>
      <c r="E172" s="19">
        <v>8760.0</v>
      </c>
      <c r="F172" s="19">
        <v>11049.0</v>
      </c>
      <c r="G172" s="19">
        <v>6753.0</v>
      </c>
      <c r="H172" s="19">
        <v>17802.0</v>
      </c>
      <c r="I172" s="20"/>
      <c r="J172" s="21">
        <v>-3.3336</v>
      </c>
      <c r="K172" s="21">
        <v>-43.5283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 t="s">
        <v>1556</v>
      </c>
      <c r="B173" s="23" t="s">
        <v>1557</v>
      </c>
      <c r="C173" s="24">
        <v>31819.0</v>
      </c>
      <c r="D173" s="24">
        <v>19933.0</v>
      </c>
      <c r="E173" s="24">
        <v>20784.0</v>
      </c>
      <c r="F173" s="24">
        <v>23496.0</v>
      </c>
      <c r="G173" s="24">
        <v>17221.0</v>
      </c>
      <c r="H173" s="24">
        <v>40717.0</v>
      </c>
      <c r="I173" s="25"/>
      <c r="J173" s="26">
        <v>-2.6958</v>
      </c>
      <c r="K173" s="26">
        <v>-44.8214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 t="s">
        <v>1558</v>
      </c>
      <c r="B174" s="18" t="s">
        <v>1559</v>
      </c>
      <c r="C174" s="19">
        <v>22720.0</v>
      </c>
      <c r="D174" s="19">
        <v>13366.0</v>
      </c>
      <c r="E174" s="19">
        <v>13114.0</v>
      </c>
      <c r="F174" s="19">
        <v>11800.0</v>
      </c>
      <c r="G174" s="19">
        <v>14680.0</v>
      </c>
      <c r="H174" s="19">
        <v>26480.0</v>
      </c>
      <c r="I174" s="20"/>
      <c r="J174" s="21">
        <v>-3.3614</v>
      </c>
      <c r="K174" s="21">
        <v>-42.4178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 t="s">
        <v>1560</v>
      </c>
      <c r="B175" s="23" t="s">
        <v>1561</v>
      </c>
      <c r="C175" s="24">
        <v>6289.0</v>
      </c>
      <c r="D175" s="24">
        <v>3566.0</v>
      </c>
      <c r="E175" s="24">
        <v>3417.0</v>
      </c>
      <c r="F175" s="24">
        <v>4961.0</v>
      </c>
      <c r="G175" s="24">
        <v>2022.0</v>
      </c>
      <c r="H175" s="24">
        <v>6983.0</v>
      </c>
      <c r="I175" s="25"/>
      <c r="J175" s="26">
        <v>-6.81</v>
      </c>
      <c r="K175" s="26">
        <v>-44.6447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 t="s">
        <v>1562</v>
      </c>
      <c r="B176" s="18" t="s">
        <v>1563</v>
      </c>
      <c r="C176" s="19">
        <v>33049.0</v>
      </c>
      <c r="D176" s="19">
        <v>16900.0</v>
      </c>
      <c r="E176" s="19">
        <v>16730.0</v>
      </c>
      <c r="F176" s="19">
        <v>17320.0</v>
      </c>
      <c r="G176" s="19">
        <v>16310.0</v>
      </c>
      <c r="H176" s="19">
        <v>33630.0</v>
      </c>
      <c r="I176" s="20"/>
      <c r="J176" s="21">
        <v>-5.5758</v>
      </c>
      <c r="K176" s="21">
        <v>-44.3853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 t="s">
        <v>1564</v>
      </c>
      <c r="B177" s="23" t="s">
        <v>1565</v>
      </c>
      <c r="C177" s="24">
        <v>5144.0</v>
      </c>
      <c r="D177" s="24">
        <v>2445.0</v>
      </c>
      <c r="E177" s="24">
        <v>2243.0</v>
      </c>
      <c r="F177" s="24">
        <v>1627.0</v>
      </c>
      <c r="G177" s="24">
        <v>3061.0</v>
      </c>
      <c r="H177" s="24">
        <v>4688.0</v>
      </c>
      <c r="I177" s="25"/>
      <c r="J177" s="26">
        <v>-7.0828</v>
      </c>
      <c r="K177" s="26">
        <v>-44.8131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 t="s">
        <v>1566</v>
      </c>
      <c r="B178" s="18" t="s">
        <v>1567</v>
      </c>
      <c r="C178" s="19">
        <v>7062.0</v>
      </c>
      <c r="D178" s="19">
        <v>5255.0</v>
      </c>
      <c r="E178" s="19">
        <v>4971.0</v>
      </c>
      <c r="F178" s="19">
        <v>4809.0</v>
      </c>
      <c r="G178" s="19">
        <v>5417.0</v>
      </c>
      <c r="H178" s="19">
        <v>10226.0</v>
      </c>
      <c r="I178" s="20"/>
      <c r="J178" s="21">
        <v>-5.1228</v>
      </c>
      <c r="K178" s="21">
        <v>-47.3858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 t="s">
        <v>1568</v>
      </c>
      <c r="B179" s="23" t="s">
        <v>1569</v>
      </c>
      <c r="C179" s="24">
        <v>12854.0</v>
      </c>
      <c r="D179" s="24">
        <v>6164.0</v>
      </c>
      <c r="E179" s="24">
        <v>5999.0</v>
      </c>
      <c r="F179" s="24">
        <v>4117.0</v>
      </c>
      <c r="G179" s="24">
        <v>8046.0</v>
      </c>
      <c r="H179" s="24">
        <v>12163.0</v>
      </c>
      <c r="I179" s="25"/>
      <c r="J179" s="26">
        <v>-6.2506</v>
      </c>
      <c r="K179" s="26">
        <v>-42.8564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 t="s">
        <v>1570</v>
      </c>
      <c r="B180" s="18" t="s">
        <v>1571</v>
      </c>
      <c r="C180" s="19">
        <v>18917.0</v>
      </c>
      <c r="D180" s="19">
        <v>10164.0</v>
      </c>
      <c r="E180" s="19">
        <v>9802.0</v>
      </c>
      <c r="F180" s="19">
        <v>5357.0</v>
      </c>
      <c r="G180" s="19">
        <v>14609.0</v>
      </c>
      <c r="H180" s="19">
        <v>19966.0</v>
      </c>
      <c r="I180" s="20"/>
      <c r="J180" s="21">
        <v>-2.9553</v>
      </c>
      <c r="K180" s="21">
        <v>-44.8069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 t="s">
        <v>1572</v>
      </c>
      <c r="B181" s="23" t="s">
        <v>1573</v>
      </c>
      <c r="C181" s="24">
        <v>13495.0</v>
      </c>
      <c r="D181" s="24">
        <v>6343.0</v>
      </c>
      <c r="E181" s="24">
        <v>5972.0</v>
      </c>
      <c r="F181" s="24">
        <v>6329.0</v>
      </c>
      <c r="G181" s="24">
        <v>5986.0</v>
      </c>
      <c r="H181" s="24">
        <v>12315.0</v>
      </c>
      <c r="I181" s="25"/>
      <c r="J181" s="26">
        <v>-3.5544</v>
      </c>
      <c r="K181" s="26">
        <v>-46.2558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 t="s">
        <v>1574</v>
      </c>
      <c r="B182" s="18" t="s">
        <v>1575</v>
      </c>
      <c r="C182" s="19">
        <v>10365.0</v>
      </c>
      <c r="D182" s="19">
        <v>5778.0</v>
      </c>
      <c r="E182" s="19">
        <v>5045.0</v>
      </c>
      <c r="F182" s="19">
        <v>5278.0</v>
      </c>
      <c r="G182" s="19">
        <v>5545.0</v>
      </c>
      <c r="H182" s="19">
        <v>10823.0</v>
      </c>
      <c r="I182" s="20"/>
      <c r="J182" s="21">
        <v>-6.4611</v>
      </c>
      <c r="K182" s="21">
        <v>-47.0575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 t="s">
        <v>1576</v>
      </c>
      <c r="B183" s="23" t="s">
        <v>1577</v>
      </c>
      <c r="C183" s="24">
        <v>14834.0</v>
      </c>
      <c r="D183" s="24">
        <v>8754.0</v>
      </c>
      <c r="E183" s="24">
        <v>8350.0</v>
      </c>
      <c r="F183" s="24">
        <v>6614.0</v>
      </c>
      <c r="G183" s="24">
        <v>10490.0</v>
      </c>
      <c r="H183" s="24">
        <v>17104.0</v>
      </c>
      <c r="I183" s="25"/>
      <c r="J183" s="26">
        <v>-5.1139</v>
      </c>
      <c r="K183" s="26">
        <v>-43.81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 t="s">
        <v>1578</v>
      </c>
      <c r="B184" s="18" t="s">
        <v>1579</v>
      </c>
      <c r="C184" s="19">
        <v>23182.0</v>
      </c>
      <c r="D184" s="19">
        <v>12180.0</v>
      </c>
      <c r="E184" s="19">
        <v>12733.0</v>
      </c>
      <c r="F184" s="19">
        <v>20553.0</v>
      </c>
      <c r="G184" s="19">
        <v>4360.0</v>
      </c>
      <c r="H184" s="19">
        <v>24913.0</v>
      </c>
      <c r="I184" s="20"/>
      <c r="J184" s="21">
        <v>-6.495</v>
      </c>
      <c r="K184" s="21">
        <v>-43.7022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 t="s">
        <v>1580</v>
      </c>
      <c r="B185" s="23" t="s">
        <v>1581</v>
      </c>
      <c r="C185" s="24">
        <v>107384.0</v>
      </c>
      <c r="D185" s="24">
        <v>78626.0</v>
      </c>
      <c r="E185" s="24">
        <v>84299.0</v>
      </c>
      <c r="F185" s="24">
        <v>37713.0</v>
      </c>
      <c r="G185" s="24">
        <v>125212.0</v>
      </c>
      <c r="H185" s="24">
        <v>162925.0</v>
      </c>
      <c r="I185" s="25"/>
      <c r="J185" s="26">
        <v>-2.5619</v>
      </c>
      <c r="K185" s="26">
        <v>-44.0542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 t="s">
        <v>1582</v>
      </c>
      <c r="B186" s="18" t="s">
        <v>1583</v>
      </c>
      <c r="C186" s="19">
        <v>7432.0</v>
      </c>
      <c r="D186" s="19">
        <v>3760.0</v>
      </c>
      <c r="E186" s="19">
        <v>3736.0</v>
      </c>
      <c r="F186" s="19">
        <v>3006.0</v>
      </c>
      <c r="G186" s="19">
        <v>4490.0</v>
      </c>
      <c r="H186" s="19">
        <v>7496.0</v>
      </c>
      <c r="I186" s="20"/>
      <c r="J186" s="21">
        <v>-5.0511</v>
      </c>
      <c r="K186" s="21">
        <v>-44.5839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 t="s">
        <v>1584</v>
      </c>
      <c r="B187" s="23" t="s">
        <v>1585</v>
      </c>
      <c r="C187" s="24">
        <v>870028.0</v>
      </c>
      <c r="D187" s="24">
        <v>473762.0</v>
      </c>
      <c r="E187" s="24">
        <v>538181.0</v>
      </c>
      <c r="F187" s="24">
        <v>955600.0</v>
      </c>
      <c r="G187" s="24">
        <v>56343.0</v>
      </c>
      <c r="H187" s="24">
        <v>1011943.0</v>
      </c>
      <c r="I187" s="25"/>
      <c r="J187" s="26">
        <v>-2.5297</v>
      </c>
      <c r="K187" s="26">
        <v>-44.3028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 t="s">
        <v>1586</v>
      </c>
      <c r="B188" s="18" t="s">
        <v>1587</v>
      </c>
      <c r="C188" s="19">
        <v>22772.0</v>
      </c>
      <c r="D188" s="19">
        <v>10161.0</v>
      </c>
      <c r="E188" s="19">
        <v>9995.0</v>
      </c>
      <c r="F188" s="19">
        <v>7896.0</v>
      </c>
      <c r="G188" s="19">
        <v>12260.0</v>
      </c>
      <c r="H188" s="19">
        <v>20156.0</v>
      </c>
      <c r="I188" s="20"/>
      <c r="J188" s="21">
        <v>-4.3917</v>
      </c>
      <c r="K188" s="21">
        <v>-44.65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 t="s">
        <v>1588</v>
      </c>
      <c r="B189" s="23" t="s">
        <v>1589</v>
      </c>
      <c r="C189" s="24">
        <v>34859.0</v>
      </c>
      <c r="D189" s="24">
        <v>19241.0</v>
      </c>
      <c r="E189" s="24">
        <v>19868.0</v>
      </c>
      <c r="F189" s="24">
        <v>28724.0</v>
      </c>
      <c r="G189" s="24">
        <v>10385.0</v>
      </c>
      <c r="H189" s="24">
        <v>39109.0</v>
      </c>
      <c r="I189" s="25"/>
      <c r="J189" s="26">
        <v>-4.0417</v>
      </c>
      <c r="K189" s="26">
        <v>-44.475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 t="s">
        <v>1590</v>
      </c>
      <c r="B190" s="137" t="s">
        <v>1591</v>
      </c>
      <c r="C190" s="138">
        <v>10927.0</v>
      </c>
      <c r="D190" s="138">
        <v>6117.0</v>
      </c>
      <c r="E190" s="138">
        <v>5908.0</v>
      </c>
      <c r="F190" s="138">
        <v>10707.0</v>
      </c>
      <c r="G190" s="138">
        <v>1318.0</v>
      </c>
      <c r="H190" s="138">
        <v>12025.0</v>
      </c>
      <c r="I190" s="20"/>
      <c r="J190" s="21">
        <v>-5.085</v>
      </c>
      <c r="K190" s="21">
        <v>-48.4292</v>
      </c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2" t="s">
        <v>1592</v>
      </c>
      <c r="B191" s="23" t="s">
        <v>1593</v>
      </c>
      <c r="C191" s="24">
        <v>4024.0</v>
      </c>
      <c r="D191" s="24">
        <v>2360.0</v>
      </c>
      <c r="E191" s="24">
        <v>2068.0</v>
      </c>
      <c r="F191" s="24">
        <v>2437.0</v>
      </c>
      <c r="G191" s="24">
        <v>1991.0</v>
      </c>
      <c r="H191" s="24">
        <v>4428.0</v>
      </c>
      <c r="I191" s="25"/>
      <c r="J191" s="26">
        <v>-6.8264</v>
      </c>
      <c r="K191" s="26">
        <v>-46.5319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 t="s">
        <v>1594</v>
      </c>
      <c r="B192" s="18" t="s">
        <v>1595</v>
      </c>
      <c r="C192" s="19">
        <v>14870.0</v>
      </c>
      <c r="D192" s="19">
        <v>8888.0</v>
      </c>
      <c r="E192" s="19">
        <v>8592.0</v>
      </c>
      <c r="F192" s="19">
        <v>12540.0</v>
      </c>
      <c r="G192" s="19">
        <v>4940.0</v>
      </c>
      <c r="H192" s="19">
        <v>17480.0</v>
      </c>
      <c r="I192" s="20"/>
      <c r="J192" s="21">
        <v>-7.0219</v>
      </c>
      <c r="K192" s="21">
        <v>-45.4811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 t="s">
        <v>1596</v>
      </c>
      <c r="B193" s="23" t="s">
        <v>1597</v>
      </c>
      <c r="C193" s="24">
        <v>6671.0</v>
      </c>
      <c r="D193" s="24">
        <v>3186.0</v>
      </c>
      <c r="E193" s="24">
        <v>2904.0</v>
      </c>
      <c r="F193" s="24">
        <v>1731.0</v>
      </c>
      <c r="G193" s="24">
        <v>4359.0</v>
      </c>
      <c r="H193" s="24">
        <v>6090.0</v>
      </c>
      <c r="I193" s="25"/>
      <c r="J193" s="26">
        <v>-5.1047</v>
      </c>
      <c r="K193" s="26">
        <v>-45.0772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 t="s">
        <v>1598</v>
      </c>
      <c r="B194" s="18" t="s">
        <v>1599</v>
      </c>
      <c r="C194" s="19">
        <v>4400.0</v>
      </c>
      <c r="D194" s="19">
        <v>3091.0</v>
      </c>
      <c r="E194" s="19">
        <v>2866.0</v>
      </c>
      <c r="F194" s="19">
        <v>2845.0</v>
      </c>
      <c r="G194" s="19">
        <v>3112.0</v>
      </c>
      <c r="H194" s="19">
        <v>5957.0</v>
      </c>
      <c r="I194" s="20"/>
      <c r="J194" s="21">
        <v>-5.0211</v>
      </c>
      <c r="K194" s="21">
        <v>-44.9908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 t="s">
        <v>1600</v>
      </c>
      <c r="B195" s="23" t="s">
        <v>1601</v>
      </c>
      <c r="C195" s="24">
        <v>18406.0</v>
      </c>
      <c r="D195" s="24">
        <v>10586.0</v>
      </c>
      <c r="E195" s="24">
        <v>10284.0</v>
      </c>
      <c r="F195" s="24">
        <v>5445.0</v>
      </c>
      <c r="G195" s="24">
        <v>15425.0</v>
      </c>
      <c r="H195" s="24">
        <v>20870.0</v>
      </c>
      <c r="I195" s="25"/>
      <c r="J195" s="26">
        <v>-2.8942</v>
      </c>
      <c r="K195" s="26">
        <v>-44.8803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 t="s">
        <v>1602</v>
      </c>
      <c r="B196" s="18" t="s">
        <v>1603</v>
      </c>
      <c r="C196" s="19">
        <v>10815.0</v>
      </c>
      <c r="D196" s="19">
        <v>6164.0</v>
      </c>
      <c r="E196" s="19">
        <v>5823.0</v>
      </c>
      <c r="F196" s="19">
        <v>3634.0</v>
      </c>
      <c r="G196" s="19">
        <v>8353.0</v>
      </c>
      <c r="H196" s="19">
        <v>11987.0</v>
      </c>
      <c r="I196" s="20"/>
      <c r="J196" s="21">
        <v>-3.8492</v>
      </c>
      <c r="K196" s="21">
        <v>-45.2711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 t="s">
        <v>1604</v>
      </c>
      <c r="B197" s="23" t="s">
        <v>1605</v>
      </c>
      <c r="C197" s="24">
        <v>8571.0</v>
      </c>
      <c r="D197" s="24">
        <v>5123.0</v>
      </c>
      <c r="E197" s="24">
        <v>5130.0</v>
      </c>
      <c r="F197" s="24">
        <v>6160.0</v>
      </c>
      <c r="G197" s="24">
        <v>4093.0</v>
      </c>
      <c r="H197" s="24">
        <v>10253.0</v>
      </c>
      <c r="I197" s="25"/>
      <c r="J197" s="26">
        <v>-5.2564</v>
      </c>
      <c r="K197" s="26">
        <v>-44.0556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 t="s">
        <v>1606</v>
      </c>
      <c r="B198" s="18" t="s">
        <v>1607</v>
      </c>
      <c r="C198" s="19">
        <v>16242.0</v>
      </c>
      <c r="D198" s="19">
        <v>9069.0</v>
      </c>
      <c r="E198" s="19">
        <v>8941.0</v>
      </c>
      <c r="F198" s="19">
        <v>8733.0</v>
      </c>
      <c r="G198" s="19">
        <v>9277.0</v>
      </c>
      <c r="H198" s="19">
        <v>18010.0</v>
      </c>
      <c r="I198" s="20"/>
      <c r="J198" s="21">
        <v>-5.4425</v>
      </c>
      <c r="K198" s="21">
        <v>-47.2908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 t="s">
        <v>1608</v>
      </c>
      <c r="B199" s="23" t="s">
        <v>1609</v>
      </c>
      <c r="C199" s="24">
        <v>9120.0</v>
      </c>
      <c r="D199" s="24">
        <v>5843.0</v>
      </c>
      <c r="E199" s="24">
        <v>5081.0</v>
      </c>
      <c r="F199" s="24">
        <v>4222.0</v>
      </c>
      <c r="G199" s="24">
        <v>6702.0</v>
      </c>
      <c r="H199" s="24">
        <v>10924.0</v>
      </c>
      <c r="I199" s="25"/>
      <c r="J199" s="26">
        <v>-1.8564</v>
      </c>
      <c r="K199" s="26">
        <v>-45.1225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 t="s">
        <v>1610</v>
      </c>
      <c r="B200" s="18" t="s">
        <v>1611</v>
      </c>
      <c r="C200" s="19">
        <v>15114.0</v>
      </c>
      <c r="D200" s="19">
        <v>8949.0</v>
      </c>
      <c r="E200" s="19">
        <v>8058.0</v>
      </c>
      <c r="F200" s="19">
        <v>5137.0</v>
      </c>
      <c r="G200" s="19">
        <v>11870.0</v>
      </c>
      <c r="H200" s="19">
        <v>17007.0</v>
      </c>
      <c r="I200" s="20"/>
      <c r="J200" s="21">
        <v>-5.8781</v>
      </c>
      <c r="K200" s="21">
        <v>-46.6992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 t="s">
        <v>1612</v>
      </c>
      <c r="B201" s="23" t="s">
        <v>1613</v>
      </c>
      <c r="C201" s="24">
        <v>10378.0</v>
      </c>
      <c r="D201" s="24">
        <v>5328.0</v>
      </c>
      <c r="E201" s="24">
        <v>5103.0</v>
      </c>
      <c r="F201" s="24">
        <v>4945.0</v>
      </c>
      <c r="G201" s="24">
        <v>5486.0</v>
      </c>
      <c r="H201" s="24">
        <v>10431.0</v>
      </c>
      <c r="I201" s="25"/>
      <c r="J201" s="26">
        <v>-6.4769</v>
      </c>
      <c r="K201" s="26">
        <v>-44.1917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8.0" customHeight="1">
      <c r="A202" s="17" t="s">
        <v>1614</v>
      </c>
      <c r="B202" s="18" t="s">
        <v>1615</v>
      </c>
      <c r="C202" s="19">
        <v>4287.0</v>
      </c>
      <c r="D202" s="19">
        <v>2371.0</v>
      </c>
      <c r="E202" s="19">
        <v>2239.0</v>
      </c>
      <c r="F202" s="19">
        <v>2862.0</v>
      </c>
      <c r="G202" s="19">
        <v>1748.0</v>
      </c>
      <c r="H202" s="19">
        <v>4610.0</v>
      </c>
      <c r="I202" s="20"/>
      <c r="J202" s="21">
        <v>-6.4111</v>
      </c>
      <c r="K202" s="21">
        <v>-43.5461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8.0" customHeight="1">
      <c r="A203" s="22" t="s">
        <v>1616</v>
      </c>
      <c r="B203" s="23" t="s">
        <v>1617</v>
      </c>
      <c r="C203" s="24">
        <v>6393.0</v>
      </c>
      <c r="D203" s="24">
        <v>3972.0</v>
      </c>
      <c r="E203" s="24">
        <v>3824.0</v>
      </c>
      <c r="F203" s="24">
        <v>4648.0</v>
      </c>
      <c r="G203" s="24">
        <v>3148.0</v>
      </c>
      <c r="H203" s="24">
        <v>7796.0</v>
      </c>
      <c r="I203" s="25"/>
      <c r="J203" s="26">
        <v>-8.4753</v>
      </c>
      <c r="K203" s="26">
        <v>-45.7428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8.0" customHeight="1">
      <c r="A204" s="17" t="s">
        <v>1618</v>
      </c>
      <c r="B204" s="18" t="s">
        <v>1619</v>
      </c>
      <c r="C204" s="19">
        <v>26401.0</v>
      </c>
      <c r="D204" s="19">
        <v>14100.0</v>
      </c>
      <c r="E204" s="19">
        <v>13907.0</v>
      </c>
      <c r="F204" s="19">
        <v>17471.0</v>
      </c>
      <c r="G204" s="19">
        <v>10536.0</v>
      </c>
      <c r="H204" s="19">
        <v>28007.0</v>
      </c>
      <c r="I204" s="20"/>
      <c r="J204" s="21">
        <v>-4.2553</v>
      </c>
      <c r="K204" s="21">
        <v>-43.9406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8.0" customHeight="1">
      <c r="A205" s="22" t="s">
        <v>1620</v>
      </c>
      <c r="B205" s="23" t="s">
        <v>1621</v>
      </c>
      <c r="C205" s="24">
        <v>129692.0</v>
      </c>
      <c r="D205" s="24">
        <v>75465.0</v>
      </c>
      <c r="E205" s="24">
        <v>79931.0</v>
      </c>
      <c r="F205" s="24">
        <v>135119.0</v>
      </c>
      <c r="G205" s="24">
        <v>20277.0</v>
      </c>
      <c r="H205" s="24">
        <v>155396.0</v>
      </c>
      <c r="I205" s="25"/>
      <c r="J205" s="26">
        <v>-5.0942</v>
      </c>
      <c r="K205" s="26">
        <v>-42.8367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8.0" customHeight="1">
      <c r="A206" s="17" t="s">
        <v>1622</v>
      </c>
      <c r="B206" s="18" t="s">
        <v>1623</v>
      </c>
      <c r="C206" s="19">
        <v>16402.0</v>
      </c>
      <c r="D206" s="19">
        <v>9140.0</v>
      </c>
      <c r="E206" s="19">
        <v>9811.0</v>
      </c>
      <c r="F206" s="19">
        <v>16168.0</v>
      </c>
      <c r="G206" s="19">
        <v>2783.0</v>
      </c>
      <c r="H206" s="19">
        <v>18951.0</v>
      </c>
      <c r="I206" s="20"/>
      <c r="J206" s="21">
        <v>-4.5719</v>
      </c>
      <c r="K206" s="21">
        <v>-44.6208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8.0" customHeight="1">
      <c r="A207" s="22" t="s">
        <v>1624</v>
      </c>
      <c r="B207" s="23" t="s">
        <v>1625</v>
      </c>
      <c r="C207" s="24">
        <v>5527.0</v>
      </c>
      <c r="D207" s="24">
        <v>2862.0</v>
      </c>
      <c r="E207" s="24">
        <v>2745.0</v>
      </c>
      <c r="F207" s="24">
        <v>2746.0</v>
      </c>
      <c r="G207" s="24">
        <v>2861.0</v>
      </c>
      <c r="H207" s="24">
        <v>5607.0</v>
      </c>
      <c r="I207" s="25"/>
      <c r="J207" s="26">
        <v>-3.7289</v>
      </c>
      <c r="K207" s="26">
        <v>-45.5544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8.0" customHeight="1">
      <c r="A208" s="17" t="s">
        <v>1626</v>
      </c>
      <c r="B208" s="18" t="s">
        <v>1627</v>
      </c>
      <c r="C208" s="19">
        <v>35411.0</v>
      </c>
      <c r="D208" s="19">
        <v>20025.0</v>
      </c>
      <c r="E208" s="19">
        <v>19232.0</v>
      </c>
      <c r="F208" s="19">
        <v>17911.0</v>
      </c>
      <c r="G208" s="19">
        <v>21346.0</v>
      </c>
      <c r="H208" s="19">
        <v>39257.0</v>
      </c>
      <c r="I208" s="20"/>
      <c r="J208" s="21">
        <v>-5.2581</v>
      </c>
      <c r="K208" s="21">
        <v>-44.6489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8.0" customHeight="1">
      <c r="A209" s="22" t="s">
        <v>1628</v>
      </c>
      <c r="B209" s="23" t="s">
        <v>1629</v>
      </c>
      <c r="C209" s="24">
        <v>31289.0</v>
      </c>
      <c r="D209" s="24">
        <v>17634.0</v>
      </c>
      <c r="E209" s="24">
        <v>16322.0</v>
      </c>
      <c r="F209" s="24">
        <v>10922.0</v>
      </c>
      <c r="G209" s="24">
        <v>23034.0</v>
      </c>
      <c r="H209" s="24">
        <v>33956.0</v>
      </c>
      <c r="I209" s="25"/>
      <c r="J209" s="26">
        <v>-1.6633</v>
      </c>
      <c r="K209" s="26">
        <v>-45.3717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8.0" customHeight="1">
      <c r="A210" s="17" t="s">
        <v>1630</v>
      </c>
      <c r="B210" s="18" t="s">
        <v>1631</v>
      </c>
      <c r="C210" s="19">
        <v>17231.0</v>
      </c>
      <c r="D210" s="19">
        <v>11481.0</v>
      </c>
      <c r="E210" s="19">
        <v>11369.0</v>
      </c>
      <c r="F210" s="19">
        <v>10353.0</v>
      </c>
      <c r="G210" s="19">
        <v>12497.0</v>
      </c>
      <c r="H210" s="19">
        <v>22850.0</v>
      </c>
      <c r="I210" s="20"/>
      <c r="J210" s="21">
        <v>-2.2008</v>
      </c>
      <c r="K210" s="21">
        <v>-45.3425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8.0" customHeight="1">
      <c r="A211" s="22" t="s">
        <v>1632</v>
      </c>
      <c r="B211" s="23" t="s">
        <v>1633</v>
      </c>
      <c r="C211" s="24">
        <v>37728.0</v>
      </c>
      <c r="D211" s="24">
        <v>26675.0</v>
      </c>
      <c r="E211" s="24">
        <v>26036.0</v>
      </c>
      <c r="F211" s="24">
        <v>18717.0</v>
      </c>
      <c r="G211" s="24">
        <v>33994.0</v>
      </c>
      <c r="H211" s="24">
        <v>52711.0</v>
      </c>
      <c r="I211" s="25"/>
      <c r="J211" s="26">
        <v>-2.7619</v>
      </c>
      <c r="K211" s="26">
        <v>-42.2744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8.0" customHeight="1">
      <c r="A212" s="17" t="s">
        <v>1634</v>
      </c>
      <c r="B212" s="18" t="s">
        <v>1635</v>
      </c>
      <c r="C212" s="19">
        <v>17603.0</v>
      </c>
      <c r="D212" s="19">
        <v>12353.0</v>
      </c>
      <c r="E212" s="19">
        <v>12195.0</v>
      </c>
      <c r="F212" s="19">
        <v>17358.0</v>
      </c>
      <c r="G212" s="19">
        <v>7190.0</v>
      </c>
      <c r="H212" s="19">
        <v>24548.0</v>
      </c>
      <c r="I212" s="20"/>
      <c r="J212" s="21">
        <v>-3.2078</v>
      </c>
      <c r="K212" s="21">
        <v>-43.4036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8.0" customHeight="1">
      <c r="A213" s="22" t="s">
        <v>1636</v>
      </c>
      <c r="B213" s="23" t="s">
        <v>1637</v>
      </c>
      <c r="C213" s="24">
        <v>34707.0</v>
      </c>
      <c r="D213" s="24">
        <v>24625.0</v>
      </c>
      <c r="E213" s="24">
        <v>24790.0</v>
      </c>
      <c r="F213" s="24">
        <v>26687.0</v>
      </c>
      <c r="G213" s="24">
        <v>22728.0</v>
      </c>
      <c r="H213" s="24">
        <v>49415.0</v>
      </c>
      <c r="I213" s="25"/>
      <c r="J213" s="26">
        <v>-3.5431</v>
      </c>
      <c r="K213" s="26">
        <v>-43.9158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8.0" customHeight="1">
      <c r="A214" s="17" t="s">
        <v>1638</v>
      </c>
      <c r="B214" s="18" t="s">
        <v>1112</v>
      </c>
      <c r="C214" s="19">
        <v>44190.0</v>
      </c>
      <c r="D214" s="19">
        <v>24694.0</v>
      </c>
      <c r="E214" s="19">
        <v>24758.0</v>
      </c>
      <c r="F214" s="19">
        <v>26902.0</v>
      </c>
      <c r="G214" s="19">
        <v>22550.0</v>
      </c>
      <c r="H214" s="19">
        <v>49452.0</v>
      </c>
      <c r="I214" s="20"/>
      <c r="J214" s="21">
        <v>-3.2203</v>
      </c>
      <c r="K214" s="21">
        <v>-45.0036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8.0" customHeight="1">
      <c r="A215" s="65" t="s">
        <v>1639</v>
      </c>
      <c r="B215" s="67" t="s">
        <v>1640</v>
      </c>
      <c r="C215" s="68">
        <v>6705.0</v>
      </c>
      <c r="D215" s="68">
        <v>5930.0</v>
      </c>
      <c r="E215" s="68">
        <v>5328.0</v>
      </c>
      <c r="F215" s="68">
        <v>6187.0</v>
      </c>
      <c r="G215" s="68">
        <v>5071.0</v>
      </c>
      <c r="H215" s="68">
        <v>11258.0</v>
      </c>
      <c r="I215" s="25"/>
      <c r="J215" s="26">
        <v>-4.9869</v>
      </c>
      <c r="K215" s="26">
        <v>-47.9933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8.0" customHeight="1">
      <c r="A216" s="17" t="s">
        <v>1641</v>
      </c>
      <c r="B216" s="18" t="s">
        <v>1642</v>
      </c>
      <c r="C216" s="19">
        <v>29953.0</v>
      </c>
      <c r="D216" s="19">
        <v>15565.0</v>
      </c>
      <c r="E216" s="19">
        <v>15669.0</v>
      </c>
      <c r="F216" s="19">
        <v>14818.0</v>
      </c>
      <c r="G216" s="19">
        <v>16416.0</v>
      </c>
      <c r="H216" s="19">
        <v>31234.0</v>
      </c>
      <c r="I216" s="20"/>
      <c r="J216" s="21">
        <v>-3.4622</v>
      </c>
      <c r="K216" s="21">
        <v>-44.8706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8.0" customHeight="1">
      <c r="A217" s="22" t="s">
        <v>1643</v>
      </c>
      <c r="B217" s="23" t="s">
        <v>1644</v>
      </c>
      <c r="C217" s="24">
        <v>27462.0</v>
      </c>
      <c r="D217" s="24">
        <v>15716.0</v>
      </c>
      <c r="E217" s="24">
        <v>15938.0</v>
      </c>
      <c r="F217" s="24">
        <v>16164.0</v>
      </c>
      <c r="G217" s="24">
        <v>15490.0</v>
      </c>
      <c r="H217" s="24">
        <v>31654.0</v>
      </c>
      <c r="I217" s="25"/>
      <c r="J217" s="26">
        <v>-4.2894</v>
      </c>
      <c r="K217" s="26">
        <v>-45.25</v>
      </c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136" t="s">
        <v>1645</v>
      </c>
      <c r="B218" s="137" t="s">
        <v>1646</v>
      </c>
      <c r="C218" s="138">
        <v>46134.0</v>
      </c>
      <c r="D218" s="138">
        <v>24891.0</v>
      </c>
      <c r="E218" s="138">
        <v>25269.0</v>
      </c>
      <c r="F218" s="138">
        <v>30856.0</v>
      </c>
      <c r="G218" s="138">
        <v>19304.0</v>
      </c>
      <c r="H218" s="138">
        <v>50160.0</v>
      </c>
      <c r="I218" s="20"/>
      <c r="J218" s="21">
        <v>-3.2747</v>
      </c>
      <c r="K218" s="21">
        <v>-45.6583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70" t="s">
        <v>81</v>
      </c>
      <c r="B219" s="71" t="s">
        <v>1647</v>
      </c>
      <c r="C219" s="72">
        <f t="shared" ref="C219:H219" si="1">SUM(C2:C218)</f>
        <v>5651475</v>
      </c>
      <c r="D219" s="72">
        <f t="shared" si="1"/>
        <v>3258860</v>
      </c>
      <c r="E219" s="72">
        <f t="shared" si="1"/>
        <v>3310823</v>
      </c>
      <c r="F219" s="72">
        <f t="shared" si="1"/>
        <v>4143728</v>
      </c>
      <c r="G219" s="72">
        <f t="shared" si="1"/>
        <v>2425955</v>
      </c>
      <c r="H219" s="72">
        <f t="shared" si="1"/>
        <v>6569683</v>
      </c>
      <c r="I219" s="73">
        <f>COUNTA($A$2:A218)</f>
        <v>217</v>
      </c>
      <c r="J219" s="140"/>
      <c r="K219" s="140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9.5" customHeight="1">
      <c r="A220" s="139" t="s">
        <v>1648</v>
      </c>
      <c r="B220" s="132"/>
      <c r="C220" s="146"/>
      <c r="D220" s="146"/>
      <c r="E220" s="146"/>
      <c r="F220" s="146"/>
      <c r="G220" s="146"/>
      <c r="H220" s="146"/>
      <c r="I220" s="132"/>
      <c r="J220" s="77"/>
      <c r="K220" s="77"/>
      <c r="L220" s="132"/>
      <c r="M220" s="132"/>
      <c r="N220" s="132"/>
      <c r="O220" s="132"/>
      <c r="P220" s="132"/>
      <c r="Q220" s="132"/>
      <c r="R220" s="132"/>
      <c r="S220" s="132"/>
      <c r="T220" s="132"/>
      <c r="U220" s="132"/>
      <c r="V220" s="132"/>
      <c r="W220" s="132"/>
      <c r="X220" s="132"/>
      <c r="Y220" s="132"/>
      <c r="Z220" s="132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2010&amp;CMARANHÃO&amp;RDE</oddHead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5100102.0</v>
      </c>
      <c r="B2" s="18" t="s">
        <v>1649</v>
      </c>
      <c r="C2" s="19">
        <v>5817.0</v>
      </c>
      <c r="D2" s="19">
        <v>2900.0</v>
      </c>
      <c r="E2" s="19">
        <v>2616.0</v>
      </c>
      <c r="F2" s="19">
        <v>2927.0</v>
      </c>
      <c r="G2" s="19">
        <v>2589.0</v>
      </c>
      <c r="H2" s="19">
        <v>5516.0</v>
      </c>
      <c r="I2" s="20"/>
      <c r="J2" s="21">
        <v>-15.2047</v>
      </c>
      <c r="K2" s="21">
        <v>-56.3658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5100201.0</v>
      </c>
      <c r="B3" s="23" t="s">
        <v>1650</v>
      </c>
      <c r="C3" s="24">
        <v>16737.0</v>
      </c>
      <c r="D3" s="24">
        <v>10915.0</v>
      </c>
      <c r="E3" s="24">
        <v>9929.0</v>
      </c>
      <c r="F3" s="24">
        <v>16725.0</v>
      </c>
      <c r="G3" s="24">
        <v>4119.0</v>
      </c>
      <c r="H3" s="24">
        <v>20844.0</v>
      </c>
      <c r="I3" s="25"/>
      <c r="J3" s="26">
        <v>-14.05</v>
      </c>
      <c r="K3" s="26">
        <v>-52.1586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5100250.0</v>
      </c>
      <c r="B4" s="18" t="s">
        <v>1651</v>
      </c>
      <c r="C4" s="19">
        <v>46982.0</v>
      </c>
      <c r="D4" s="19">
        <v>25022.0</v>
      </c>
      <c r="E4" s="19">
        <v>24211.0</v>
      </c>
      <c r="F4" s="19">
        <v>42787.0</v>
      </c>
      <c r="G4" s="19">
        <v>6446.0</v>
      </c>
      <c r="H4" s="19">
        <v>49233.0</v>
      </c>
      <c r="I4" s="20"/>
      <c r="J4" s="21">
        <v>-9.8756</v>
      </c>
      <c r="K4" s="21">
        <v>-56.0861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5100300.0</v>
      </c>
      <c r="B5" s="23" t="s">
        <v>1652</v>
      </c>
      <c r="C5" s="24">
        <v>11410.0</v>
      </c>
      <c r="D5" s="24">
        <v>8069.0</v>
      </c>
      <c r="E5" s="24">
        <v>7601.0</v>
      </c>
      <c r="F5" s="24">
        <v>13856.0</v>
      </c>
      <c r="G5" s="24">
        <v>1814.0</v>
      </c>
      <c r="H5" s="24">
        <v>15670.0</v>
      </c>
      <c r="I5" s="25"/>
      <c r="J5" s="26">
        <v>-17.3147</v>
      </c>
      <c r="K5" s="26">
        <v>-53.2153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5100359.0</v>
      </c>
      <c r="B6" s="18" t="s">
        <v>1653</v>
      </c>
      <c r="C6" s="19">
        <v>6206.0</v>
      </c>
      <c r="D6" s="19">
        <v>2731.0</v>
      </c>
      <c r="E6" s="19">
        <v>2518.0</v>
      </c>
      <c r="F6" s="19">
        <v>3180.0</v>
      </c>
      <c r="G6" s="19">
        <v>2069.0</v>
      </c>
      <c r="H6" s="19">
        <v>5249.0</v>
      </c>
      <c r="I6" s="20"/>
      <c r="J6" s="21">
        <v>-11.6744</v>
      </c>
      <c r="K6" s="21">
        <v>-51.3878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5100409.0</v>
      </c>
      <c r="B7" s="23" t="s">
        <v>1654</v>
      </c>
      <c r="C7" s="24">
        <v>8335.0</v>
      </c>
      <c r="D7" s="24">
        <v>5402.0</v>
      </c>
      <c r="E7" s="24">
        <v>4919.0</v>
      </c>
      <c r="F7" s="24">
        <v>9425.0</v>
      </c>
      <c r="G7" s="24">
        <v>896.0</v>
      </c>
      <c r="H7" s="24">
        <v>10321.0</v>
      </c>
      <c r="I7" s="25"/>
      <c r="J7" s="26">
        <v>-16.9439</v>
      </c>
      <c r="K7" s="26">
        <v>-53.5281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5100508.0</v>
      </c>
      <c r="B8" s="18" t="s">
        <v>1655</v>
      </c>
      <c r="C8" s="19">
        <v>8605.0</v>
      </c>
      <c r="D8" s="19">
        <v>5302.0</v>
      </c>
      <c r="E8" s="19">
        <v>4649.0</v>
      </c>
      <c r="F8" s="19">
        <v>6411.0</v>
      </c>
      <c r="G8" s="19">
        <v>3540.0</v>
      </c>
      <c r="H8" s="19">
        <v>9951.0</v>
      </c>
      <c r="I8" s="20"/>
      <c r="J8" s="21">
        <v>-14.5136</v>
      </c>
      <c r="K8" s="21">
        <v>-56.4825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5100607.0</v>
      </c>
      <c r="B9" s="23" t="s">
        <v>1656</v>
      </c>
      <c r="C9" s="24">
        <v>4476.0</v>
      </c>
      <c r="D9" s="24">
        <v>4284.0</v>
      </c>
      <c r="E9" s="24">
        <v>3816.0</v>
      </c>
      <c r="F9" s="24">
        <v>7346.0</v>
      </c>
      <c r="G9" s="24">
        <v>754.0</v>
      </c>
      <c r="H9" s="24">
        <v>8100.0</v>
      </c>
      <c r="I9" s="25"/>
      <c r="J9" s="26">
        <v>-17.8261</v>
      </c>
      <c r="K9" s="26">
        <v>-53.2822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5100805.0</v>
      </c>
      <c r="B10" s="18" t="s">
        <v>1657</v>
      </c>
      <c r="C10" s="19">
        <v>6665.0</v>
      </c>
      <c r="D10" s="19">
        <v>4633.0</v>
      </c>
      <c r="E10" s="19">
        <v>3905.0</v>
      </c>
      <c r="F10" s="19">
        <v>6357.0</v>
      </c>
      <c r="G10" s="19">
        <v>2181.0</v>
      </c>
      <c r="H10" s="19">
        <v>8538.0</v>
      </c>
      <c r="I10" s="20"/>
      <c r="J10" s="21">
        <v>-9.5436</v>
      </c>
      <c r="K10" s="21">
        <v>-57.4492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5101001.0</v>
      </c>
      <c r="B11" s="23" t="s">
        <v>1658</v>
      </c>
      <c r="C11" s="24">
        <v>3426.0</v>
      </c>
      <c r="D11" s="24">
        <v>1648.0</v>
      </c>
      <c r="E11" s="24">
        <v>1573.0</v>
      </c>
      <c r="F11" s="24">
        <v>2190.0</v>
      </c>
      <c r="G11" s="24">
        <v>1031.0</v>
      </c>
      <c r="H11" s="24">
        <v>3221.0</v>
      </c>
      <c r="I11" s="25"/>
      <c r="J11" s="26">
        <v>-15.7339</v>
      </c>
      <c r="K11" s="26">
        <v>-51.8314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5101209.0</v>
      </c>
      <c r="B12" s="18" t="s">
        <v>1659</v>
      </c>
      <c r="C12" s="19">
        <v>1352.0</v>
      </c>
      <c r="D12" s="19">
        <v>585.0</v>
      </c>
      <c r="E12" s="19">
        <v>510.0</v>
      </c>
      <c r="F12" s="19">
        <v>944.0</v>
      </c>
      <c r="G12" s="19">
        <v>151.0</v>
      </c>
      <c r="H12" s="19">
        <v>1095.0</v>
      </c>
      <c r="I12" s="20"/>
      <c r="J12" s="21">
        <v>-16.8561</v>
      </c>
      <c r="K12" s="21">
        <v>-53.0325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5101258.0</v>
      </c>
      <c r="B13" s="23" t="s">
        <v>1660</v>
      </c>
      <c r="C13" s="24">
        <v>13675.0</v>
      </c>
      <c r="D13" s="24">
        <v>7610.0</v>
      </c>
      <c r="E13" s="24">
        <v>7777.0</v>
      </c>
      <c r="F13" s="24">
        <v>12206.0</v>
      </c>
      <c r="G13" s="24">
        <v>3181.0</v>
      </c>
      <c r="H13" s="24">
        <v>15387.0</v>
      </c>
      <c r="I13" s="25"/>
      <c r="J13" s="26">
        <v>-15.4711</v>
      </c>
      <c r="K13" s="26">
        <v>-58.3531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5101308.0</v>
      </c>
      <c r="B14" s="18" t="s">
        <v>1661</v>
      </c>
      <c r="C14" s="19">
        <v>11605.0</v>
      </c>
      <c r="D14" s="19">
        <v>5218.0</v>
      </c>
      <c r="E14" s="19">
        <v>5137.0</v>
      </c>
      <c r="F14" s="19">
        <v>9784.0</v>
      </c>
      <c r="G14" s="19">
        <v>571.0</v>
      </c>
      <c r="H14" s="19">
        <v>10355.0</v>
      </c>
      <c r="I14" s="20"/>
      <c r="J14" s="21">
        <v>-14.4503</v>
      </c>
      <c r="K14" s="21">
        <v>-56.8461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5101407.0</v>
      </c>
      <c r="B15" s="23" t="s">
        <v>1662</v>
      </c>
      <c r="C15" s="24">
        <v>27560.0</v>
      </c>
      <c r="D15" s="24">
        <v>10032.0</v>
      </c>
      <c r="E15" s="24">
        <v>8549.0</v>
      </c>
      <c r="F15" s="24">
        <v>11674.0</v>
      </c>
      <c r="G15" s="24">
        <v>6907.0</v>
      </c>
      <c r="H15" s="24">
        <v>18581.0</v>
      </c>
      <c r="I15" s="25"/>
      <c r="J15" s="26">
        <v>-10.1667</v>
      </c>
      <c r="K15" s="26">
        <v>-59.4594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5101605.0</v>
      </c>
      <c r="B16" s="18" t="s">
        <v>1663</v>
      </c>
      <c r="C16" s="19">
        <v>7682.0</v>
      </c>
      <c r="D16" s="19">
        <v>4134.0</v>
      </c>
      <c r="E16" s="19">
        <v>3457.0</v>
      </c>
      <c r="F16" s="19">
        <v>3422.0</v>
      </c>
      <c r="G16" s="19">
        <v>4169.0</v>
      </c>
      <c r="H16" s="19">
        <v>7591.0</v>
      </c>
      <c r="I16" s="20"/>
      <c r="J16" s="21">
        <v>-16.1944</v>
      </c>
      <c r="K16" s="21">
        <v>-55.9675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5101704.0</v>
      </c>
      <c r="B17" s="23" t="s">
        <v>1664</v>
      </c>
      <c r="C17" s="24">
        <v>27460.0</v>
      </c>
      <c r="D17" s="24">
        <v>16134.0</v>
      </c>
      <c r="E17" s="24">
        <v>14924.0</v>
      </c>
      <c r="F17" s="24">
        <v>25912.0</v>
      </c>
      <c r="G17" s="24">
        <v>5146.0</v>
      </c>
      <c r="H17" s="24">
        <v>31058.0</v>
      </c>
      <c r="I17" s="25"/>
      <c r="J17" s="26">
        <v>-15.0725</v>
      </c>
      <c r="K17" s="26">
        <v>-57.1811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5101803.0</v>
      </c>
      <c r="B18" s="18" t="s">
        <v>1665</v>
      </c>
      <c r="C18" s="19">
        <v>52092.0</v>
      </c>
      <c r="D18" s="19">
        <v>28123.0</v>
      </c>
      <c r="E18" s="19">
        <v>28300.0</v>
      </c>
      <c r="F18" s="19">
        <v>50930.0</v>
      </c>
      <c r="G18" s="19">
        <v>5493.0</v>
      </c>
      <c r="H18" s="19">
        <v>56423.0</v>
      </c>
      <c r="I18" s="20"/>
      <c r="J18" s="21">
        <v>-15.89</v>
      </c>
      <c r="K18" s="21">
        <v>-52.2567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5101852.0</v>
      </c>
      <c r="B19" s="23" t="s">
        <v>1666</v>
      </c>
      <c r="C19" s="24">
        <v>0.0</v>
      </c>
      <c r="D19" s="24">
        <v>2806.0</v>
      </c>
      <c r="E19" s="24">
        <v>2425.0</v>
      </c>
      <c r="F19" s="24">
        <v>2632.0</v>
      </c>
      <c r="G19" s="24">
        <v>2599.0</v>
      </c>
      <c r="H19" s="24">
        <v>5231.0</v>
      </c>
      <c r="I19" s="25"/>
      <c r="J19" s="26">
        <v>-12.177777777777777</v>
      </c>
      <c r="K19" s="26">
        <v>-51.505833333333335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5101902.0</v>
      </c>
      <c r="B20" s="18" t="s">
        <v>1667</v>
      </c>
      <c r="C20" s="19">
        <v>9815.0</v>
      </c>
      <c r="D20" s="19">
        <v>8244.0</v>
      </c>
      <c r="E20" s="19">
        <v>7036.0</v>
      </c>
      <c r="F20" s="19">
        <v>9990.0</v>
      </c>
      <c r="G20" s="19">
        <v>5290.0</v>
      </c>
      <c r="H20" s="19">
        <v>15280.0</v>
      </c>
      <c r="I20" s="20"/>
      <c r="J20" s="21">
        <v>-12.155</v>
      </c>
      <c r="K20" s="21">
        <v>-57.9789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5102504.0</v>
      </c>
      <c r="B21" s="23" t="s">
        <v>1668</v>
      </c>
      <c r="C21" s="24">
        <v>85857.0</v>
      </c>
      <c r="D21" s="24">
        <v>44040.0</v>
      </c>
      <c r="E21" s="24">
        <v>43872.0</v>
      </c>
      <c r="F21" s="24">
        <v>76558.0</v>
      </c>
      <c r="G21" s="24">
        <v>11354.0</v>
      </c>
      <c r="H21" s="24">
        <v>87912.0</v>
      </c>
      <c r="I21" s="25"/>
      <c r="J21" s="26">
        <v>-16.0706</v>
      </c>
      <c r="K21" s="26">
        <v>-57.6789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5102603.0</v>
      </c>
      <c r="B22" s="18" t="s">
        <v>1669</v>
      </c>
      <c r="C22" s="19">
        <v>12419.0</v>
      </c>
      <c r="D22" s="19">
        <v>7365.0</v>
      </c>
      <c r="E22" s="19">
        <v>6857.0</v>
      </c>
      <c r="F22" s="19">
        <v>4816.0</v>
      </c>
      <c r="G22" s="19">
        <v>9406.0</v>
      </c>
      <c r="H22" s="19">
        <v>14222.0</v>
      </c>
      <c r="I22" s="20"/>
      <c r="J22" s="21">
        <v>-14.5156</v>
      </c>
      <c r="K22" s="21">
        <v>-52.8947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5102637.0</v>
      </c>
      <c r="B23" s="23" t="s">
        <v>1670</v>
      </c>
      <c r="C23" s="24">
        <v>17638.0</v>
      </c>
      <c r="D23" s="24">
        <v>14483.0</v>
      </c>
      <c r="E23" s="24">
        <v>13091.0</v>
      </c>
      <c r="F23" s="24">
        <v>25581.0</v>
      </c>
      <c r="G23" s="24">
        <v>1993.0</v>
      </c>
      <c r="H23" s="24">
        <v>27574.0</v>
      </c>
      <c r="I23" s="25"/>
      <c r="J23" s="26">
        <v>-13.6753</v>
      </c>
      <c r="K23" s="26">
        <v>-57.8919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5102678.0</v>
      </c>
      <c r="B24" s="18" t="s">
        <v>1671</v>
      </c>
      <c r="C24" s="19">
        <v>17221.0</v>
      </c>
      <c r="D24" s="19">
        <v>16293.0</v>
      </c>
      <c r="E24" s="19">
        <v>15319.0</v>
      </c>
      <c r="F24" s="19">
        <v>25512.0</v>
      </c>
      <c r="G24" s="19">
        <v>6100.0</v>
      </c>
      <c r="H24" s="19">
        <v>31612.0</v>
      </c>
      <c r="I24" s="20"/>
      <c r="J24" s="21">
        <v>-15.5467</v>
      </c>
      <c r="K24" s="21">
        <v>-55.1689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5102686.0</v>
      </c>
      <c r="B25" s="23" t="s">
        <v>1672</v>
      </c>
      <c r="C25" s="24">
        <v>2895.0</v>
      </c>
      <c r="D25" s="24">
        <v>2589.0</v>
      </c>
      <c r="E25" s="24">
        <v>2430.0</v>
      </c>
      <c r="F25" s="24">
        <v>3991.0</v>
      </c>
      <c r="G25" s="24">
        <v>1028.0</v>
      </c>
      <c r="H25" s="24">
        <v>5019.0</v>
      </c>
      <c r="I25" s="25"/>
      <c r="J25" s="26">
        <v>-13.8994</v>
      </c>
      <c r="K25" s="26">
        <v>-59.1475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5102694.0</v>
      </c>
      <c r="B26" s="18" t="s">
        <v>1673</v>
      </c>
      <c r="C26" s="19">
        <v>4989.0</v>
      </c>
      <c r="D26" s="19">
        <v>2542.0</v>
      </c>
      <c r="E26" s="19">
        <v>2225.0</v>
      </c>
      <c r="F26" s="19">
        <v>2673.0</v>
      </c>
      <c r="G26" s="19">
        <v>2094.0</v>
      </c>
      <c r="H26" s="19">
        <v>4767.0</v>
      </c>
      <c r="I26" s="20"/>
      <c r="J26" s="21">
        <v>-11.0544</v>
      </c>
      <c r="K26" s="21">
        <v>-51.8314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5102702.0</v>
      </c>
      <c r="B27" s="23" t="s">
        <v>494</v>
      </c>
      <c r="C27" s="24">
        <v>15408.0</v>
      </c>
      <c r="D27" s="24">
        <v>9636.0</v>
      </c>
      <c r="E27" s="24">
        <v>9065.0</v>
      </c>
      <c r="F27" s="24">
        <v>14813.0</v>
      </c>
      <c r="G27" s="24">
        <v>3888.0</v>
      </c>
      <c r="H27" s="24">
        <v>18701.0</v>
      </c>
      <c r="I27" s="25"/>
      <c r="J27" s="26">
        <v>-13.5522</v>
      </c>
      <c r="K27" s="26">
        <v>-52.2683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5102793.0</v>
      </c>
      <c r="B28" s="137" t="s">
        <v>1674</v>
      </c>
      <c r="C28" s="138">
        <v>12296.0</v>
      </c>
      <c r="D28" s="138">
        <v>5818.0</v>
      </c>
      <c r="E28" s="138">
        <v>5167.0</v>
      </c>
      <c r="F28" s="138">
        <v>4569.0</v>
      </c>
      <c r="G28" s="138">
        <v>6416.0</v>
      </c>
      <c r="H28" s="138">
        <v>10985.0</v>
      </c>
      <c r="I28" s="142"/>
      <c r="J28" s="21">
        <v>-9.9581</v>
      </c>
      <c r="K28" s="21">
        <v>-55.8322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5102850.0</v>
      </c>
      <c r="B29" s="23" t="s">
        <v>1675</v>
      </c>
      <c r="C29" s="24">
        <v>7790.0</v>
      </c>
      <c r="D29" s="24">
        <v>4346.0</v>
      </c>
      <c r="E29" s="24">
        <v>3885.0</v>
      </c>
      <c r="F29" s="24">
        <v>3921.0</v>
      </c>
      <c r="G29" s="24">
        <v>4310.0</v>
      </c>
      <c r="H29" s="24">
        <v>8231.0</v>
      </c>
      <c r="I29" s="25"/>
      <c r="J29" s="26">
        <v>-11.1325</v>
      </c>
      <c r="K29" s="26">
        <v>-58.6025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5103007.0</v>
      </c>
      <c r="B30" s="18" t="s">
        <v>1676</v>
      </c>
      <c r="C30" s="19">
        <v>15755.0</v>
      </c>
      <c r="D30" s="19">
        <v>9293.0</v>
      </c>
      <c r="E30" s="19">
        <v>8506.0</v>
      </c>
      <c r="F30" s="19">
        <v>10988.0</v>
      </c>
      <c r="G30" s="19">
        <v>6811.0</v>
      </c>
      <c r="H30" s="19">
        <v>17799.0</v>
      </c>
      <c r="I30" s="20"/>
      <c r="J30" s="21">
        <v>-15.4606</v>
      </c>
      <c r="K30" s="21">
        <v>-55.7497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5103056.0</v>
      </c>
      <c r="B31" s="23" t="s">
        <v>1677</v>
      </c>
      <c r="C31" s="24">
        <v>10249.0</v>
      </c>
      <c r="D31" s="24">
        <v>5692.0</v>
      </c>
      <c r="E31" s="24">
        <v>5280.0</v>
      </c>
      <c r="F31" s="24">
        <v>8457.0</v>
      </c>
      <c r="G31" s="24">
        <v>2515.0</v>
      </c>
      <c r="H31" s="24">
        <v>10972.0</v>
      </c>
      <c r="I31" s="25"/>
      <c r="J31" s="26">
        <v>-11.5153</v>
      </c>
      <c r="K31" s="26">
        <v>-54.8914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5103106.0</v>
      </c>
      <c r="B32" s="18" t="s">
        <v>1678</v>
      </c>
      <c r="C32" s="19">
        <v>5504.0</v>
      </c>
      <c r="D32" s="19">
        <v>2901.0</v>
      </c>
      <c r="E32" s="19">
        <v>2597.0</v>
      </c>
      <c r="F32" s="19">
        <v>3647.0</v>
      </c>
      <c r="G32" s="19">
        <v>1851.0</v>
      </c>
      <c r="H32" s="19">
        <v>5498.0</v>
      </c>
      <c r="I32" s="20"/>
      <c r="J32" s="21">
        <v>-14.3972</v>
      </c>
      <c r="K32" s="21">
        <v>-50.9958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5103205.0</v>
      </c>
      <c r="B33" s="23" t="s">
        <v>1679</v>
      </c>
      <c r="C33" s="24">
        <v>28051.0</v>
      </c>
      <c r="D33" s="24">
        <v>15624.0</v>
      </c>
      <c r="E33" s="24">
        <v>15240.0</v>
      </c>
      <c r="F33" s="24">
        <v>25065.0</v>
      </c>
      <c r="G33" s="24">
        <v>5799.0</v>
      </c>
      <c r="H33" s="24">
        <v>30864.0</v>
      </c>
      <c r="I33" s="25"/>
      <c r="J33" s="26">
        <v>-10.8178</v>
      </c>
      <c r="K33" s="26">
        <v>-55.4508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5103254.0</v>
      </c>
      <c r="B34" s="18" t="s">
        <v>1680</v>
      </c>
      <c r="C34" s="19">
        <v>0.0</v>
      </c>
      <c r="D34" s="19">
        <v>14085.0</v>
      </c>
      <c r="E34" s="19">
        <v>12305.0</v>
      </c>
      <c r="F34" s="19">
        <v>15011.0</v>
      </c>
      <c r="G34" s="19">
        <v>11379.0</v>
      </c>
      <c r="H34" s="19">
        <v>26390.0</v>
      </c>
      <c r="I34" s="20"/>
      <c r="J34" s="21">
        <v>-9.4092</v>
      </c>
      <c r="K34" s="21">
        <v>-59.025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5103304.0</v>
      </c>
      <c r="B35" s="23" t="s">
        <v>1681</v>
      </c>
      <c r="C35" s="24">
        <v>15046.0</v>
      </c>
      <c r="D35" s="24">
        <v>9365.0</v>
      </c>
      <c r="E35" s="24">
        <v>8792.0</v>
      </c>
      <c r="F35" s="24">
        <v>12568.0</v>
      </c>
      <c r="G35" s="24">
        <v>5589.0</v>
      </c>
      <c r="H35" s="24">
        <v>18157.0</v>
      </c>
      <c r="I35" s="25"/>
      <c r="J35" s="26">
        <v>-13.6631</v>
      </c>
      <c r="K35" s="26">
        <v>-59.7858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5103353.0</v>
      </c>
      <c r="B36" s="18" t="s">
        <v>1682</v>
      </c>
      <c r="C36" s="19">
        <v>17841.0</v>
      </c>
      <c r="D36" s="19">
        <v>13345.0</v>
      </c>
      <c r="E36" s="19">
        <v>11782.0</v>
      </c>
      <c r="F36" s="19">
        <v>16224.0</v>
      </c>
      <c r="G36" s="19">
        <v>8903.0</v>
      </c>
      <c r="H36" s="19">
        <v>25127.0</v>
      </c>
      <c r="I36" s="20"/>
      <c r="J36" s="21">
        <v>-10.6439</v>
      </c>
      <c r="K36" s="21">
        <v>-51.5689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5103361.0</v>
      </c>
      <c r="B37" s="23" t="s">
        <v>1683</v>
      </c>
      <c r="C37" s="24">
        <v>0.0</v>
      </c>
      <c r="D37" s="24">
        <v>1789.0</v>
      </c>
      <c r="E37" s="24">
        <v>1599.0</v>
      </c>
      <c r="F37" s="24">
        <v>2053.0</v>
      </c>
      <c r="G37" s="24">
        <v>1335.0</v>
      </c>
      <c r="H37" s="24">
        <v>3388.0</v>
      </c>
      <c r="I37" s="25"/>
      <c r="J37" s="26">
        <v>-14.557777777777776</v>
      </c>
      <c r="K37" s="26">
        <v>-59.571944444444455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5103379.0</v>
      </c>
      <c r="B38" s="18" t="s">
        <v>1684</v>
      </c>
      <c r="C38" s="19">
        <v>8474.0</v>
      </c>
      <c r="D38" s="19">
        <v>7979.0</v>
      </c>
      <c r="E38" s="19">
        <v>7008.0</v>
      </c>
      <c r="F38" s="19">
        <v>5132.0</v>
      </c>
      <c r="G38" s="19">
        <v>9855.0</v>
      </c>
      <c r="H38" s="19">
        <v>14987.0</v>
      </c>
      <c r="I38" s="20"/>
      <c r="J38" s="21">
        <v>-9.9575</v>
      </c>
      <c r="K38" s="21">
        <v>-58.4136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5103403.0</v>
      </c>
      <c r="B39" s="23" t="s">
        <v>1685</v>
      </c>
      <c r="C39" s="24">
        <v>483346.0</v>
      </c>
      <c r="D39" s="24">
        <v>269397.0</v>
      </c>
      <c r="E39" s="24">
        <v>281953.0</v>
      </c>
      <c r="F39" s="24">
        <v>541002.0</v>
      </c>
      <c r="G39" s="24">
        <v>10348.0</v>
      </c>
      <c r="H39" s="24">
        <v>551350.0</v>
      </c>
      <c r="I39" s="25"/>
      <c r="J39" s="26">
        <v>-15.5961</v>
      </c>
      <c r="K39" s="26">
        <v>-56.0967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5103437.0</v>
      </c>
      <c r="B40" s="18" t="s">
        <v>1686</v>
      </c>
      <c r="C40" s="19">
        <v>0.0</v>
      </c>
      <c r="D40" s="19">
        <v>2550.0</v>
      </c>
      <c r="E40" s="19">
        <v>2348.0</v>
      </c>
      <c r="F40" s="19">
        <v>2914.0</v>
      </c>
      <c r="G40" s="19">
        <v>1984.0</v>
      </c>
      <c r="H40" s="19">
        <v>4898.0</v>
      </c>
      <c r="I40" s="20"/>
      <c r="J40" s="21">
        <v>-15.6025</v>
      </c>
      <c r="K40" s="21">
        <v>-57.9228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5103452.0</v>
      </c>
      <c r="B41" s="23" t="s">
        <v>1687</v>
      </c>
      <c r="C41" s="24">
        <v>7463.0</v>
      </c>
      <c r="D41" s="24">
        <v>4382.0</v>
      </c>
      <c r="E41" s="24">
        <v>4112.0</v>
      </c>
      <c r="F41" s="24">
        <v>7259.0</v>
      </c>
      <c r="G41" s="24">
        <v>1235.0</v>
      </c>
      <c r="H41" s="24">
        <v>8494.0</v>
      </c>
      <c r="I41" s="25"/>
      <c r="J41" s="26">
        <v>-14.74</v>
      </c>
      <c r="K41" s="26">
        <v>-57.0539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5103502.0</v>
      </c>
      <c r="B42" s="18" t="s">
        <v>1688</v>
      </c>
      <c r="C42" s="19">
        <v>18580.0</v>
      </c>
      <c r="D42" s="19">
        <v>10549.0</v>
      </c>
      <c r="E42" s="19">
        <v>9871.0</v>
      </c>
      <c r="F42" s="19">
        <v>15920.0</v>
      </c>
      <c r="G42" s="19">
        <v>4500.0</v>
      </c>
      <c r="H42" s="19">
        <v>20420.0</v>
      </c>
      <c r="I42" s="20"/>
      <c r="J42" s="21">
        <v>-14.4086</v>
      </c>
      <c r="K42" s="21">
        <v>-56.4461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5103601.0</v>
      </c>
      <c r="B43" s="23" t="s">
        <v>1689</v>
      </c>
      <c r="C43" s="24">
        <v>8418.0</v>
      </c>
      <c r="D43" s="24">
        <v>4194.0</v>
      </c>
      <c r="E43" s="24">
        <v>3937.0</v>
      </c>
      <c r="F43" s="24">
        <v>6542.0</v>
      </c>
      <c r="G43" s="24">
        <v>1589.0</v>
      </c>
      <c r="H43" s="24">
        <v>8131.0</v>
      </c>
      <c r="I43" s="25"/>
      <c r="J43" s="26">
        <v>-15.8106</v>
      </c>
      <c r="K43" s="26">
        <v>-54.9178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5103700.0</v>
      </c>
      <c r="B44" s="18" t="s">
        <v>1690</v>
      </c>
      <c r="C44" s="19">
        <v>6769.0</v>
      </c>
      <c r="D44" s="19">
        <v>5580.0</v>
      </c>
      <c r="E44" s="19">
        <v>5353.0</v>
      </c>
      <c r="F44" s="19">
        <v>8123.0</v>
      </c>
      <c r="G44" s="19">
        <v>2810.0</v>
      </c>
      <c r="H44" s="19">
        <v>10933.0</v>
      </c>
      <c r="I44" s="20"/>
      <c r="J44" s="21">
        <v>-12.3861</v>
      </c>
      <c r="K44" s="21">
        <v>-54.9197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5103809.0</v>
      </c>
      <c r="B45" s="23" t="s">
        <v>1691</v>
      </c>
      <c r="C45" s="24">
        <v>4315.0</v>
      </c>
      <c r="D45" s="24">
        <v>1943.0</v>
      </c>
      <c r="E45" s="24">
        <v>1862.0</v>
      </c>
      <c r="F45" s="24">
        <v>2014.0</v>
      </c>
      <c r="G45" s="24">
        <v>1791.0</v>
      </c>
      <c r="H45" s="24">
        <v>3805.0</v>
      </c>
      <c r="I45" s="25"/>
      <c r="J45" s="26">
        <v>-15.445</v>
      </c>
      <c r="K45" s="26">
        <v>-58.7403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5103858.0</v>
      </c>
      <c r="B46" s="18" t="s">
        <v>1692</v>
      </c>
      <c r="C46" s="19">
        <v>4605.0</v>
      </c>
      <c r="D46" s="19">
        <v>3435.0</v>
      </c>
      <c r="E46" s="19">
        <v>2852.0</v>
      </c>
      <c r="F46" s="19">
        <v>2199.0</v>
      </c>
      <c r="G46" s="19">
        <v>4088.0</v>
      </c>
      <c r="H46" s="19">
        <v>6287.0</v>
      </c>
      <c r="I46" s="20"/>
      <c r="J46" s="21">
        <v>-13.2422</v>
      </c>
      <c r="K46" s="21">
        <v>-53.0797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5103908.0</v>
      </c>
      <c r="B47" s="23" t="s">
        <v>1693</v>
      </c>
      <c r="C47" s="24">
        <v>4349.0</v>
      </c>
      <c r="D47" s="24">
        <v>2638.0</v>
      </c>
      <c r="E47" s="24">
        <v>2380.0</v>
      </c>
      <c r="F47" s="24">
        <v>2356.0</v>
      </c>
      <c r="G47" s="24">
        <v>2662.0</v>
      </c>
      <c r="H47" s="24">
        <v>5018.0</v>
      </c>
      <c r="I47" s="25"/>
      <c r="J47" s="26">
        <v>-15.7108</v>
      </c>
      <c r="K47" s="26">
        <v>-52.7553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5103957.0</v>
      </c>
      <c r="B48" s="18" t="s">
        <v>1694</v>
      </c>
      <c r="C48" s="19">
        <v>3361.0</v>
      </c>
      <c r="D48" s="19">
        <v>1581.0</v>
      </c>
      <c r="E48" s="19">
        <v>1544.0</v>
      </c>
      <c r="F48" s="19">
        <v>2129.0</v>
      </c>
      <c r="G48" s="19">
        <v>996.0</v>
      </c>
      <c r="H48" s="19">
        <v>3125.0</v>
      </c>
      <c r="I48" s="20"/>
      <c r="J48" s="21">
        <v>-15.7683</v>
      </c>
      <c r="K48" s="21">
        <v>-58.2178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5104104.0</v>
      </c>
      <c r="B49" s="23" t="s">
        <v>1695</v>
      </c>
      <c r="C49" s="24">
        <v>28200.0</v>
      </c>
      <c r="D49" s="24">
        <v>16479.0</v>
      </c>
      <c r="E49" s="24">
        <v>15671.0</v>
      </c>
      <c r="F49" s="24">
        <v>23917.0</v>
      </c>
      <c r="G49" s="24">
        <v>8233.0</v>
      </c>
      <c r="H49" s="24">
        <v>32150.0</v>
      </c>
      <c r="I49" s="25"/>
      <c r="J49" s="26">
        <v>-9.7875</v>
      </c>
      <c r="K49" s="26">
        <v>-54.91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5104203.0</v>
      </c>
      <c r="B50" s="18" t="s">
        <v>1696</v>
      </c>
      <c r="C50" s="19">
        <v>12645.0</v>
      </c>
      <c r="D50" s="19">
        <v>7237.0</v>
      </c>
      <c r="E50" s="19">
        <v>6630.0</v>
      </c>
      <c r="F50" s="19">
        <v>11434.0</v>
      </c>
      <c r="G50" s="19">
        <v>2433.0</v>
      </c>
      <c r="H50" s="19">
        <v>13867.0</v>
      </c>
      <c r="I50" s="20"/>
      <c r="J50" s="21">
        <v>-16.3494</v>
      </c>
      <c r="K50" s="21">
        <v>-53.7583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5104500.0</v>
      </c>
      <c r="B51" s="23" t="s">
        <v>1697</v>
      </c>
      <c r="C51" s="24">
        <v>2056.0</v>
      </c>
      <c r="D51" s="24">
        <v>1248.0</v>
      </c>
      <c r="E51" s="24">
        <v>1159.0</v>
      </c>
      <c r="F51" s="24">
        <v>1778.0</v>
      </c>
      <c r="G51" s="24">
        <v>629.0</v>
      </c>
      <c r="H51" s="24">
        <v>2407.0</v>
      </c>
      <c r="I51" s="25"/>
      <c r="J51" s="26">
        <v>-15.4944</v>
      </c>
      <c r="K51" s="26">
        <v>-58.5728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5104526.0</v>
      </c>
      <c r="B52" s="18" t="s">
        <v>1698</v>
      </c>
      <c r="C52" s="19">
        <v>0.0</v>
      </c>
      <c r="D52" s="19">
        <v>2795.0</v>
      </c>
      <c r="E52" s="19">
        <v>2328.0</v>
      </c>
      <c r="F52" s="19">
        <v>3475.0</v>
      </c>
      <c r="G52" s="19">
        <v>1648.0</v>
      </c>
      <c r="H52" s="19">
        <v>5123.0</v>
      </c>
      <c r="I52" s="20"/>
      <c r="J52" s="21">
        <v>-12.239444444444445</v>
      </c>
      <c r="K52" s="21">
        <v>-56.15230555555556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5104542.0</v>
      </c>
      <c r="B53" s="23" t="s">
        <v>1699</v>
      </c>
      <c r="C53" s="24">
        <v>0.0</v>
      </c>
      <c r="D53" s="24">
        <v>2869.0</v>
      </c>
      <c r="E53" s="24">
        <v>2391.0</v>
      </c>
      <c r="F53" s="24">
        <v>3165.0</v>
      </c>
      <c r="G53" s="24">
        <v>2095.0</v>
      </c>
      <c r="H53" s="24">
        <v>5260.0</v>
      </c>
      <c r="I53" s="25"/>
      <c r="J53" s="26">
        <v>-15.55888888888889</v>
      </c>
      <c r="K53" s="26">
        <v>-54.2961111111111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5104559.0</v>
      </c>
      <c r="B54" s="18" t="s">
        <v>1700</v>
      </c>
      <c r="C54" s="19">
        <v>8565.0</v>
      </c>
      <c r="D54" s="19">
        <v>2394.0</v>
      </c>
      <c r="E54" s="19">
        <v>2176.0</v>
      </c>
      <c r="F54" s="19">
        <v>3710.0</v>
      </c>
      <c r="G54" s="19">
        <v>860.0</v>
      </c>
      <c r="H54" s="19">
        <v>4570.0</v>
      </c>
      <c r="I54" s="20"/>
      <c r="J54" s="21">
        <v>-11.0617</v>
      </c>
      <c r="K54" s="21">
        <v>-55.2764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5104609.0</v>
      </c>
      <c r="B55" s="67" t="s">
        <v>1701</v>
      </c>
      <c r="C55" s="68">
        <v>9200.0</v>
      </c>
      <c r="D55" s="68">
        <v>6234.0</v>
      </c>
      <c r="E55" s="68">
        <v>5259.0</v>
      </c>
      <c r="F55" s="68">
        <v>4447.0</v>
      </c>
      <c r="G55" s="68">
        <v>7046.0</v>
      </c>
      <c r="H55" s="68">
        <v>11493.0</v>
      </c>
      <c r="I55" s="147"/>
      <c r="J55" s="26">
        <v>-17.2089</v>
      </c>
      <c r="K55" s="26">
        <v>-54.1503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5104807.0</v>
      </c>
      <c r="B56" s="18" t="s">
        <v>1702</v>
      </c>
      <c r="C56" s="19">
        <v>23796.0</v>
      </c>
      <c r="D56" s="19">
        <v>12993.0</v>
      </c>
      <c r="E56" s="19">
        <v>12673.0</v>
      </c>
      <c r="F56" s="19">
        <v>23642.0</v>
      </c>
      <c r="G56" s="19">
        <v>2024.0</v>
      </c>
      <c r="H56" s="19">
        <v>25666.0</v>
      </c>
      <c r="I56" s="20"/>
      <c r="J56" s="21">
        <v>-15.9653</v>
      </c>
      <c r="K56" s="21">
        <v>-54.9683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5104906.0</v>
      </c>
      <c r="B57" s="23" t="s">
        <v>1703</v>
      </c>
      <c r="C57" s="24">
        <v>7134.0</v>
      </c>
      <c r="D57" s="24">
        <v>3963.0</v>
      </c>
      <c r="E57" s="24">
        <v>3733.0</v>
      </c>
      <c r="F57" s="24">
        <v>2946.0</v>
      </c>
      <c r="G57" s="24">
        <v>4750.0</v>
      </c>
      <c r="H57" s="24">
        <v>7696.0</v>
      </c>
      <c r="I57" s="25"/>
      <c r="J57" s="26">
        <v>-15.2356</v>
      </c>
      <c r="K57" s="26">
        <v>-56.4892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5105002.0</v>
      </c>
      <c r="B58" s="18" t="s">
        <v>1704</v>
      </c>
      <c r="C58" s="19">
        <v>12764.0</v>
      </c>
      <c r="D58" s="19">
        <v>5265.0</v>
      </c>
      <c r="E58" s="19">
        <v>5196.0</v>
      </c>
      <c r="F58" s="19">
        <v>6171.0</v>
      </c>
      <c r="G58" s="19">
        <v>4290.0</v>
      </c>
      <c r="H58" s="19">
        <v>10461.0</v>
      </c>
      <c r="I58" s="20"/>
      <c r="J58" s="21">
        <v>-15.3419</v>
      </c>
      <c r="K58" s="21">
        <v>-58.8664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5105101.0</v>
      </c>
      <c r="B59" s="23" t="s">
        <v>1705</v>
      </c>
      <c r="C59" s="24">
        <v>30748.0</v>
      </c>
      <c r="D59" s="24">
        <v>16948.0</v>
      </c>
      <c r="E59" s="24">
        <v>15821.0</v>
      </c>
      <c r="F59" s="24">
        <v>26031.0</v>
      </c>
      <c r="G59" s="24">
        <v>6738.0</v>
      </c>
      <c r="H59" s="24">
        <v>32769.0</v>
      </c>
      <c r="I59" s="25"/>
      <c r="J59" s="26">
        <v>-11.255</v>
      </c>
      <c r="K59" s="26">
        <v>-57.5197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5105150.0</v>
      </c>
      <c r="B60" s="18" t="s">
        <v>1706</v>
      </c>
      <c r="C60" s="19">
        <v>38017.0</v>
      </c>
      <c r="D60" s="19">
        <v>20133.0</v>
      </c>
      <c r="E60" s="19">
        <v>19127.0</v>
      </c>
      <c r="F60" s="19">
        <v>33969.0</v>
      </c>
      <c r="G60" s="19">
        <v>5291.0</v>
      </c>
      <c r="H60" s="19">
        <v>39260.0</v>
      </c>
      <c r="I60" s="20"/>
      <c r="J60" s="21">
        <v>-11.3783</v>
      </c>
      <c r="K60" s="21">
        <v>-58.7411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5105176.0</v>
      </c>
      <c r="B61" s="23" t="s">
        <v>1707</v>
      </c>
      <c r="C61" s="24">
        <v>5448.0</v>
      </c>
      <c r="D61" s="24">
        <v>5849.0</v>
      </c>
      <c r="E61" s="24">
        <v>5420.0</v>
      </c>
      <c r="F61" s="24">
        <v>6801.0</v>
      </c>
      <c r="G61" s="24">
        <v>4468.0</v>
      </c>
      <c r="H61" s="24">
        <v>11269.0</v>
      </c>
      <c r="I61" s="25"/>
      <c r="J61" s="26">
        <v>-10.3181</v>
      </c>
      <c r="K61" s="26">
        <v>-58.3589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5105200.0</v>
      </c>
      <c r="B62" s="18" t="s">
        <v>1708</v>
      </c>
      <c r="C62" s="19">
        <v>12063.0</v>
      </c>
      <c r="D62" s="19">
        <v>5959.0</v>
      </c>
      <c r="E62" s="19">
        <v>5475.0</v>
      </c>
      <c r="F62" s="19">
        <v>8500.0</v>
      </c>
      <c r="G62" s="19">
        <v>2934.0</v>
      </c>
      <c r="H62" s="19">
        <v>11434.0</v>
      </c>
      <c r="I62" s="20"/>
      <c r="J62" s="21">
        <v>-16.0506</v>
      </c>
      <c r="K62" s="21">
        <v>-54.8844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5105234.0</v>
      </c>
      <c r="B63" s="23" t="s">
        <v>1709</v>
      </c>
      <c r="C63" s="24">
        <v>4690.0</v>
      </c>
      <c r="D63" s="24">
        <v>2856.0</v>
      </c>
      <c r="E63" s="24">
        <v>2582.0</v>
      </c>
      <c r="F63" s="24">
        <v>2898.0</v>
      </c>
      <c r="G63" s="24">
        <v>2540.0</v>
      </c>
      <c r="H63" s="24">
        <v>5438.0</v>
      </c>
      <c r="I63" s="25"/>
      <c r="J63" s="26">
        <v>-15.3233</v>
      </c>
      <c r="K63" s="26">
        <v>-58.0036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5105259.0</v>
      </c>
      <c r="B64" s="18" t="s">
        <v>1710</v>
      </c>
      <c r="C64" s="19">
        <v>19316.0</v>
      </c>
      <c r="D64" s="19">
        <v>24005.0</v>
      </c>
      <c r="E64" s="19">
        <v>21540.0</v>
      </c>
      <c r="F64" s="19">
        <v>42438.0</v>
      </c>
      <c r="G64" s="19">
        <v>3107.0</v>
      </c>
      <c r="H64" s="19">
        <v>45545.0</v>
      </c>
      <c r="I64" s="20"/>
      <c r="J64" s="21">
        <v>-13.0503</v>
      </c>
      <c r="K64" s="21">
        <v>-55.9111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5105309.0</v>
      </c>
      <c r="B65" s="23" t="s">
        <v>1711</v>
      </c>
      <c r="C65" s="24">
        <v>2494.0</v>
      </c>
      <c r="D65" s="24">
        <v>1150.0</v>
      </c>
      <c r="E65" s="24">
        <v>1079.0</v>
      </c>
      <c r="F65" s="24">
        <v>2034.0</v>
      </c>
      <c r="G65" s="24">
        <v>195.0</v>
      </c>
      <c r="H65" s="24">
        <v>2229.0</v>
      </c>
      <c r="I65" s="25"/>
      <c r="J65" s="26">
        <v>-11.2222</v>
      </c>
      <c r="K65" s="26">
        <v>-50.6692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5105580.0</v>
      </c>
      <c r="B66" s="18" t="s">
        <v>1712</v>
      </c>
      <c r="C66" s="19">
        <v>14448.0</v>
      </c>
      <c r="D66" s="19">
        <v>6354.0</v>
      </c>
      <c r="E66" s="19">
        <v>5640.0</v>
      </c>
      <c r="F66" s="19">
        <v>7418.0</v>
      </c>
      <c r="G66" s="19">
        <v>4576.0</v>
      </c>
      <c r="H66" s="19">
        <v>11994.0</v>
      </c>
      <c r="I66" s="20"/>
      <c r="J66" s="21">
        <v>-11.0894</v>
      </c>
      <c r="K66" s="21">
        <v>-54.4506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5105606.0</v>
      </c>
      <c r="B67" s="23" t="s">
        <v>1713</v>
      </c>
      <c r="C67" s="24">
        <v>11289.0</v>
      </c>
      <c r="D67" s="24">
        <v>7355.0</v>
      </c>
      <c r="E67" s="24">
        <v>6817.0</v>
      </c>
      <c r="F67" s="24">
        <v>10929.0</v>
      </c>
      <c r="G67" s="24">
        <v>3243.0</v>
      </c>
      <c r="H67" s="24">
        <v>14172.0</v>
      </c>
      <c r="I67" s="25"/>
      <c r="J67" s="26">
        <v>-10.0575</v>
      </c>
      <c r="K67" s="26">
        <v>-54.9328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5105622.0</v>
      </c>
      <c r="B68" s="18" t="s">
        <v>1714</v>
      </c>
      <c r="C68" s="19">
        <v>22997.0</v>
      </c>
      <c r="D68" s="19">
        <v>12699.0</v>
      </c>
      <c r="E68" s="19">
        <v>12632.0</v>
      </c>
      <c r="F68" s="19">
        <v>21465.0</v>
      </c>
      <c r="G68" s="19">
        <v>3866.0</v>
      </c>
      <c r="H68" s="19">
        <v>25331.0</v>
      </c>
      <c r="I68" s="20"/>
      <c r="J68" s="21">
        <v>-15.675</v>
      </c>
      <c r="K68" s="21">
        <v>-58.0958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5105903.0</v>
      </c>
      <c r="B69" s="23" t="s">
        <v>1715</v>
      </c>
      <c r="C69" s="24">
        <v>14983.0</v>
      </c>
      <c r="D69" s="24">
        <v>7834.0</v>
      </c>
      <c r="E69" s="24">
        <v>7177.0</v>
      </c>
      <c r="F69" s="24">
        <v>12461.0</v>
      </c>
      <c r="G69" s="24">
        <v>2550.0</v>
      </c>
      <c r="H69" s="24">
        <v>15011.0</v>
      </c>
      <c r="I69" s="25"/>
      <c r="J69" s="26">
        <v>-14.7203</v>
      </c>
      <c r="K69" s="26">
        <v>-56.3275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5106000.0</v>
      </c>
      <c r="B70" s="18" t="s">
        <v>1716</v>
      </c>
      <c r="C70" s="19">
        <v>7246.0</v>
      </c>
      <c r="D70" s="19">
        <v>3309.0</v>
      </c>
      <c r="E70" s="19">
        <v>3129.0</v>
      </c>
      <c r="F70" s="19">
        <v>5276.0</v>
      </c>
      <c r="G70" s="19">
        <v>1162.0</v>
      </c>
      <c r="H70" s="19">
        <v>6438.0</v>
      </c>
      <c r="I70" s="20"/>
      <c r="J70" s="21">
        <v>-14.4547</v>
      </c>
      <c r="K70" s="21">
        <v>-56.8028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5106109.0</v>
      </c>
      <c r="B71" s="23" t="s">
        <v>1717</v>
      </c>
      <c r="C71" s="24">
        <v>12141.0</v>
      </c>
      <c r="D71" s="24">
        <v>6256.0</v>
      </c>
      <c r="E71" s="24">
        <v>5336.0</v>
      </c>
      <c r="F71" s="24">
        <v>4247.0</v>
      </c>
      <c r="G71" s="24">
        <v>7345.0</v>
      </c>
      <c r="H71" s="24">
        <v>11592.0</v>
      </c>
      <c r="I71" s="25"/>
      <c r="J71" s="26">
        <v>-15.775</v>
      </c>
      <c r="K71" s="26">
        <v>-56.3456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5106158.0</v>
      </c>
      <c r="B72" s="18" t="s">
        <v>1718</v>
      </c>
      <c r="C72" s="19">
        <v>6951.0</v>
      </c>
      <c r="D72" s="19">
        <v>6373.0</v>
      </c>
      <c r="E72" s="19">
        <v>5257.0</v>
      </c>
      <c r="F72" s="19">
        <v>4060.0</v>
      </c>
      <c r="G72" s="19">
        <v>7570.0</v>
      </c>
      <c r="H72" s="19">
        <v>11630.0</v>
      </c>
      <c r="I72" s="20"/>
      <c r="J72" s="21">
        <v>-9.8497</v>
      </c>
      <c r="K72" s="21">
        <v>-57.8106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5106208.0</v>
      </c>
      <c r="B73" s="23" t="s">
        <v>1719</v>
      </c>
      <c r="C73" s="24">
        <v>5786.0</v>
      </c>
      <c r="D73" s="24">
        <v>2403.0</v>
      </c>
      <c r="E73" s="24">
        <v>2190.0</v>
      </c>
      <c r="F73" s="24">
        <v>3663.0</v>
      </c>
      <c r="G73" s="24">
        <v>930.0</v>
      </c>
      <c r="H73" s="24">
        <v>4593.0</v>
      </c>
      <c r="I73" s="25"/>
      <c r="J73" s="26">
        <v>-14.9569</v>
      </c>
      <c r="K73" s="26">
        <v>-54.9656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5106216.0</v>
      </c>
      <c r="B74" s="18" t="s">
        <v>1720</v>
      </c>
      <c r="C74" s="19">
        <v>11516.0</v>
      </c>
      <c r="D74" s="19">
        <v>6452.0</v>
      </c>
      <c r="E74" s="19">
        <v>5680.0</v>
      </c>
      <c r="F74" s="19">
        <v>6817.0</v>
      </c>
      <c r="G74" s="19">
        <v>5315.0</v>
      </c>
      <c r="H74" s="19">
        <v>12132.0</v>
      </c>
      <c r="I74" s="20"/>
      <c r="J74" s="21">
        <v>-10.5581</v>
      </c>
      <c r="K74" s="21">
        <v>-55.9531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5108808.0</v>
      </c>
      <c r="B75" s="23" t="s">
        <v>1721</v>
      </c>
      <c r="C75" s="24">
        <v>5651.0</v>
      </c>
      <c r="D75" s="24">
        <v>2581.0</v>
      </c>
      <c r="E75" s="24">
        <v>2348.0</v>
      </c>
      <c r="F75" s="24">
        <v>1937.0</v>
      </c>
      <c r="G75" s="24">
        <v>2992.0</v>
      </c>
      <c r="H75" s="24">
        <v>4929.0</v>
      </c>
      <c r="I75" s="25"/>
      <c r="J75" s="26">
        <v>-10.3131</v>
      </c>
      <c r="K75" s="26">
        <v>-55.4083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5106182.0</v>
      </c>
      <c r="B76" s="18" t="s">
        <v>1722</v>
      </c>
      <c r="C76" s="19">
        <v>4045.0</v>
      </c>
      <c r="D76" s="19">
        <v>2934.0</v>
      </c>
      <c r="E76" s="19">
        <v>2535.0</v>
      </c>
      <c r="F76" s="19">
        <v>2996.0</v>
      </c>
      <c r="G76" s="19">
        <v>2473.0</v>
      </c>
      <c r="H76" s="19">
        <v>5469.0</v>
      </c>
      <c r="I76" s="20"/>
      <c r="J76" s="21">
        <v>-14.4761</v>
      </c>
      <c r="K76" s="21">
        <v>-59.6086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5108857.0</v>
      </c>
      <c r="B77" s="23" t="s">
        <v>1723</v>
      </c>
      <c r="C77" s="24">
        <v>2354.0</v>
      </c>
      <c r="D77" s="24">
        <v>1575.0</v>
      </c>
      <c r="E77" s="24">
        <v>1350.0</v>
      </c>
      <c r="F77" s="24">
        <v>1933.0</v>
      </c>
      <c r="G77" s="24">
        <v>992.0</v>
      </c>
      <c r="H77" s="24">
        <v>2925.0</v>
      </c>
      <c r="I77" s="25"/>
      <c r="J77" s="26">
        <v>-14.3644</v>
      </c>
      <c r="K77" s="26">
        <v>-56.9689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5108907.0</v>
      </c>
      <c r="B78" s="18" t="s">
        <v>1724</v>
      </c>
      <c r="C78" s="19">
        <v>3950.0</v>
      </c>
      <c r="D78" s="19">
        <v>3599.0</v>
      </c>
      <c r="E78" s="19">
        <v>2991.0</v>
      </c>
      <c r="F78" s="19">
        <v>3421.0</v>
      </c>
      <c r="G78" s="19">
        <v>3169.0</v>
      </c>
      <c r="H78" s="19">
        <v>6590.0</v>
      </c>
      <c r="I78" s="20"/>
      <c r="J78" s="21">
        <v>-13.0258</v>
      </c>
      <c r="K78" s="21">
        <v>-57.0739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5108956.0</v>
      </c>
      <c r="B79" s="23" t="s">
        <v>1725</v>
      </c>
      <c r="C79" s="24">
        <v>6827.0</v>
      </c>
      <c r="D79" s="24">
        <v>4383.0</v>
      </c>
      <c r="E79" s="24">
        <v>3705.0</v>
      </c>
      <c r="F79" s="24">
        <v>3973.0</v>
      </c>
      <c r="G79" s="24">
        <v>4115.0</v>
      </c>
      <c r="H79" s="24">
        <v>8088.0</v>
      </c>
      <c r="I79" s="25"/>
      <c r="J79" s="26">
        <v>-9.9822</v>
      </c>
      <c r="K79" s="26">
        <v>-57.5347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5106224.0</v>
      </c>
      <c r="B80" s="18" t="s">
        <v>1726</v>
      </c>
      <c r="C80" s="19">
        <v>14818.0</v>
      </c>
      <c r="D80" s="19">
        <v>16798.0</v>
      </c>
      <c r="E80" s="19">
        <v>14835.0</v>
      </c>
      <c r="F80" s="19">
        <v>25858.0</v>
      </c>
      <c r="G80" s="19">
        <v>5775.0</v>
      </c>
      <c r="H80" s="19">
        <v>31633.0</v>
      </c>
      <c r="I80" s="20"/>
      <c r="J80" s="21">
        <v>-13.8289</v>
      </c>
      <c r="K80" s="21">
        <v>-56.0822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5106174.0</v>
      </c>
      <c r="B81" s="23" t="s">
        <v>1727</v>
      </c>
      <c r="C81" s="24">
        <v>0.0</v>
      </c>
      <c r="D81" s="24">
        <v>1553.0</v>
      </c>
      <c r="E81" s="24">
        <v>1468.0</v>
      </c>
      <c r="F81" s="24">
        <v>1112.0</v>
      </c>
      <c r="G81" s="24">
        <v>1909.0</v>
      </c>
      <c r="H81" s="24">
        <v>3021.0</v>
      </c>
      <c r="I81" s="25"/>
      <c r="J81" s="26">
        <v>-13.995833333333334</v>
      </c>
      <c r="K81" s="26">
        <v>-51.791944444444454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5106232.0</v>
      </c>
      <c r="B82" s="137" t="s">
        <v>1728</v>
      </c>
      <c r="C82" s="138">
        <v>14186.0</v>
      </c>
      <c r="D82" s="138">
        <v>9064.0</v>
      </c>
      <c r="E82" s="138">
        <v>8465.0</v>
      </c>
      <c r="F82" s="138">
        <v>15843.0</v>
      </c>
      <c r="G82" s="138">
        <v>1686.0</v>
      </c>
      <c r="H82" s="138">
        <v>17529.0</v>
      </c>
      <c r="I82" s="142"/>
      <c r="J82" s="21">
        <v>-14.7972</v>
      </c>
      <c r="K82" s="21">
        <v>-57.2881</v>
      </c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ht="15.75" customHeight="1">
      <c r="A83" s="22">
        <v>5106190.0</v>
      </c>
      <c r="B83" s="23" t="s">
        <v>1729</v>
      </c>
      <c r="C83" s="24">
        <v>0.0</v>
      </c>
      <c r="D83" s="24">
        <v>1818.0</v>
      </c>
      <c r="E83" s="24">
        <v>1657.0</v>
      </c>
      <c r="F83" s="24">
        <v>2000.0</v>
      </c>
      <c r="G83" s="24">
        <v>1475.0</v>
      </c>
      <c r="H83" s="24">
        <v>3475.0</v>
      </c>
      <c r="I83" s="25"/>
      <c r="J83" s="26">
        <v>-10.82</v>
      </c>
      <c r="K83" s="26">
        <v>-53.35083333333333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5106240.0</v>
      </c>
      <c r="B84" s="18" t="s">
        <v>1730</v>
      </c>
      <c r="C84" s="19">
        <v>5654.0</v>
      </c>
      <c r="D84" s="19">
        <v>5153.0</v>
      </c>
      <c r="E84" s="19">
        <v>4092.0</v>
      </c>
      <c r="F84" s="19">
        <v>5935.0</v>
      </c>
      <c r="G84" s="19">
        <v>3310.0</v>
      </c>
      <c r="H84" s="19">
        <v>9245.0</v>
      </c>
      <c r="I84" s="20"/>
      <c r="J84" s="21">
        <v>-12.9906</v>
      </c>
      <c r="K84" s="21">
        <v>-55.2547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5106257.0</v>
      </c>
      <c r="B85" s="23" t="s">
        <v>1731</v>
      </c>
      <c r="C85" s="24">
        <v>17832.0</v>
      </c>
      <c r="D85" s="24">
        <v>9936.0</v>
      </c>
      <c r="E85" s="24">
        <v>9539.0</v>
      </c>
      <c r="F85" s="24">
        <v>15731.0</v>
      </c>
      <c r="G85" s="24">
        <v>3744.0</v>
      </c>
      <c r="H85" s="24">
        <v>19475.0</v>
      </c>
      <c r="I85" s="25"/>
      <c r="J85" s="26">
        <v>-14.6733</v>
      </c>
      <c r="K85" s="26">
        <v>-52.3531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5106273.0</v>
      </c>
      <c r="B86" s="18" t="s">
        <v>1732</v>
      </c>
      <c r="C86" s="19">
        <v>3511.0</v>
      </c>
      <c r="D86" s="19">
        <v>1934.0</v>
      </c>
      <c r="E86" s="19">
        <v>1812.0</v>
      </c>
      <c r="F86" s="19">
        <v>1777.0</v>
      </c>
      <c r="G86" s="19">
        <v>1969.0</v>
      </c>
      <c r="H86" s="19">
        <v>3746.0</v>
      </c>
      <c r="I86" s="20"/>
      <c r="J86" s="21">
        <v>-11.4133</v>
      </c>
      <c r="K86" s="21">
        <v>-57.3519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5106265.0</v>
      </c>
      <c r="B87" s="23" t="s">
        <v>1733</v>
      </c>
      <c r="C87" s="24">
        <v>4997.0</v>
      </c>
      <c r="D87" s="24">
        <v>3802.0</v>
      </c>
      <c r="E87" s="24">
        <v>3267.0</v>
      </c>
      <c r="F87" s="24">
        <v>2636.0</v>
      </c>
      <c r="G87" s="24">
        <v>4433.0</v>
      </c>
      <c r="H87" s="24">
        <v>7069.0</v>
      </c>
      <c r="I87" s="25"/>
      <c r="J87" s="26">
        <v>-9.9503</v>
      </c>
      <c r="K87" s="26">
        <v>-55.1983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5106315.0</v>
      </c>
      <c r="B88" s="18" t="s">
        <v>1734</v>
      </c>
      <c r="C88" s="19">
        <v>0.0</v>
      </c>
      <c r="D88" s="19">
        <v>1105.0</v>
      </c>
      <c r="E88" s="19">
        <v>900.0</v>
      </c>
      <c r="F88" s="19">
        <v>1346.0</v>
      </c>
      <c r="G88" s="19">
        <v>659.0</v>
      </c>
      <c r="H88" s="19">
        <v>2005.0</v>
      </c>
      <c r="I88" s="20"/>
      <c r="J88" s="21">
        <v>-5.2883</v>
      </c>
      <c r="K88" s="21">
        <v>-41.9333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5106281.0</v>
      </c>
      <c r="B89" s="23" t="s">
        <v>1735</v>
      </c>
      <c r="C89" s="24">
        <v>9464.0</v>
      </c>
      <c r="D89" s="24">
        <v>3144.0</v>
      </c>
      <c r="E89" s="24">
        <v>2899.0</v>
      </c>
      <c r="F89" s="24">
        <v>3717.0</v>
      </c>
      <c r="G89" s="24">
        <v>2326.0</v>
      </c>
      <c r="H89" s="24">
        <v>6043.0</v>
      </c>
      <c r="I89" s="25"/>
      <c r="J89" s="26">
        <v>-14.9058</v>
      </c>
      <c r="K89" s="26">
        <v>-53.0183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5106299.0</v>
      </c>
      <c r="B90" s="18" t="s">
        <v>1736</v>
      </c>
      <c r="C90" s="19">
        <v>10254.0</v>
      </c>
      <c r="D90" s="19">
        <v>5745.0</v>
      </c>
      <c r="E90" s="19">
        <v>4945.0</v>
      </c>
      <c r="F90" s="19">
        <v>5654.0</v>
      </c>
      <c r="G90" s="19">
        <v>5036.0</v>
      </c>
      <c r="H90" s="19">
        <v>10690.0</v>
      </c>
      <c r="I90" s="20"/>
      <c r="J90" s="21">
        <v>-9.6647</v>
      </c>
      <c r="K90" s="21">
        <v>-56.4767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5106307.0</v>
      </c>
      <c r="B91" s="23" t="s">
        <v>1737</v>
      </c>
      <c r="C91" s="24">
        <v>15342.0</v>
      </c>
      <c r="D91" s="24">
        <v>10305.0</v>
      </c>
      <c r="E91" s="24">
        <v>8975.0</v>
      </c>
      <c r="F91" s="24">
        <v>14812.0</v>
      </c>
      <c r="G91" s="24">
        <v>4468.0</v>
      </c>
      <c r="H91" s="24">
        <v>19280.0</v>
      </c>
      <c r="I91" s="25"/>
      <c r="J91" s="26">
        <v>-14.4317</v>
      </c>
      <c r="K91" s="26">
        <v>-54.0511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5106372.0</v>
      </c>
      <c r="B92" s="18" t="s">
        <v>1738</v>
      </c>
      <c r="C92" s="19">
        <v>13611.0</v>
      </c>
      <c r="D92" s="19">
        <v>8111.0</v>
      </c>
      <c r="E92" s="19">
        <v>7582.0</v>
      </c>
      <c r="F92" s="19">
        <v>11381.0</v>
      </c>
      <c r="G92" s="19">
        <v>4312.0</v>
      </c>
      <c r="H92" s="19">
        <v>15693.0</v>
      </c>
      <c r="I92" s="20"/>
      <c r="J92" s="21">
        <v>-5.5825</v>
      </c>
      <c r="K92" s="21">
        <v>-36.1047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5106422.0</v>
      </c>
      <c r="B93" s="23" t="s">
        <v>1739</v>
      </c>
      <c r="C93" s="24">
        <v>26156.0</v>
      </c>
      <c r="D93" s="24">
        <v>15925.0</v>
      </c>
      <c r="E93" s="24">
        <v>14837.0</v>
      </c>
      <c r="F93" s="24">
        <v>19799.0</v>
      </c>
      <c r="G93" s="24">
        <v>10963.0</v>
      </c>
      <c r="H93" s="24">
        <v>30762.0</v>
      </c>
      <c r="I93" s="25"/>
      <c r="J93" s="26">
        <v>-10.2231</v>
      </c>
      <c r="K93" s="26">
        <v>-54.9797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5106455.0</v>
      </c>
      <c r="B94" s="18" t="s">
        <v>1740</v>
      </c>
      <c r="C94" s="19">
        <v>2881.0</v>
      </c>
      <c r="D94" s="19">
        <v>1400.0</v>
      </c>
      <c r="E94" s="19">
        <v>1326.0</v>
      </c>
      <c r="F94" s="19">
        <v>2054.0</v>
      </c>
      <c r="G94" s="19">
        <v>672.0</v>
      </c>
      <c r="H94" s="19">
        <v>2726.0</v>
      </c>
      <c r="I94" s="20"/>
      <c r="J94" s="21">
        <v>-10.4392</v>
      </c>
      <c r="K94" s="21">
        <v>-55.2767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5106505.0</v>
      </c>
      <c r="B95" s="23" t="s">
        <v>1741</v>
      </c>
      <c r="C95" s="24">
        <v>30773.0</v>
      </c>
      <c r="D95" s="24">
        <v>16521.0</v>
      </c>
      <c r="E95" s="24">
        <v>15257.0</v>
      </c>
      <c r="F95" s="24">
        <v>23062.0</v>
      </c>
      <c r="G95" s="24">
        <v>8716.0</v>
      </c>
      <c r="H95" s="24">
        <v>31778.0</v>
      </c>
      <c r="I95" s="25"/>
      <c r="J95" s="26">
        <v>-16.2567</v>
      </c>
      <c r="K95" s="26">
        <v>-56.6228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5106653.0</v>
      </c>
      <c r="B96" s="18" t="s">
        <v>1742</v>
      </c>
      <c r="C96" s="19">
        <v>3736.0</v>
      </c>
      <c r="D96" s="19">
        <v>2796.0</v>
      </c>
      <c r="E96" s="19">
        <v>2631.0</v>
      </c>
      <c r="F96" s="19">
        <v>4484.0</v>
      </c>
      <c r="G96" s="19">
        <v>943.0</v>
      </c>
      <c r="H96" s="19">
        <v>5427.0</v>
      </c>
      <c r="I96" s="20"/>
      <c r="J96" s="21">
        <v>-15.8453</v>
      </c>
      <c r="K96" s="21">
        <v>-52.0092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5106703.0</v>
      </c>
      <c r="B97" s="23" t="s">
        <v>1743</v>
      </c>
      <c r="C97" s="24">
        <v>2087.0</v>
      </c>
      <c r="D97" s="24">
        <v>922.0</v>
      </c>
      <c r="E97" s="24">
        <v>861.0</v>
      </c>
      <c r="F97" s="24">
        <v>1516.0</v>
      </c>
      <c r="G97" s="24">
        <v>267.0</v>
      </c>
      <c r="H97" s="24">
        <v>1783.0</v>
      </c>
      <c r="I97" s="25"/>
      <c r="J97" s="26">
        <v>-16.7642</v>
      </c>
      <c r="K97" s="26">
        <v>-52.8333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5106752.0</v>
      </c>
      <c r="B98" s="18" t="s">
        <v>1744</v>
      </c>
      <c r="C98" s="19">
        <v>43012.0</v>
      </c>
      <c r="D98" s="19">
        <v>20914.0</v>
      </c>
      <c r="E98" s="19">
        <v>20472.0</v>
      </c>
      <c r="F98" s="19">
        <v>34629.0</v>
      </c>
      <c r="G98" s="19">
        <v>6757.0</v>
      </c>
      <c r="H98" s="19">
        <v>41386.0</v>
      </c>
      <c r="I98" s="20"/>
      <c r="J98" s="21">
        <v>-15.2261</v>
      </c>
      <c r="K98" s="21">
        <v>-59.3353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5106778.0</v>
      </c>
      <c r="B99" s="23" t="s">
        <v>1745</v>
      </c>
      <c r="C99" s="24">
        <v>8623.0</v>
      </c>
      <c r="D99" s="24">
        <v>5739.0</v>
      </c>
      <c r="E99" s="24">
        <v>5015.0</v>
      </c>
      <c r="F99" s="24">
        <v>5179.0</v>
      </c>
      <c r="G99" s="24">
        <v>5575.0</v>
      </c>
      <c r="H99" s="24">
        <v>10754.0</v>
      </c>
      <c r="I99" s="25"/>
      <c r="J99" s="26">
        <v>-10.8769</v>
      </c>
      <c r="K99" s="26">
        <v>-51.6325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5106802.0</v>
      </c>
      <c r="B100" s="18" t="s">
        <v>1746</v>
      </c>
      <c r="C100" s="19">
        <v>5665.0</v>
      </c>
      <c r="D100" s="19">
        <v>2858.0</v>
      </c>
      <c r="E100" s="19">
        <v>2590.0</v>
      </c>
      <c r="F100" s="19">
        <v>2767.0</v>
      </c>
      <c r="G100" s="19">
        <v>2681.0</v>
      </c>
      <c r="H100" s="19">
        <v>5448.0</v>
      </c>
      <c r="I100" s="20"/>
      <c r="J100" s="21">
        <v>-11.5353</v>
      </c>
      <c r="K100" s="21">
        <v>-57.4144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5106828.0</v>
      </c>
      <c r="B101" s="23" t="s">
        <v>1747</v>
      </c>
      <c r="C101" s="24">
        <v>9996.0</v>
      </c>
      <c r="D101" s="24">
        <v>5859.0</v>
      </c>
      <c r="E101" s="24">
        <v>5091.0</v>
      </c>
      <c r="F101" s="24">
        <v>4172.0</v>
      </c>
      <c r="G101" s="24">
        <v>6778.0</v>
      </c>
      <c r="H101" s="24">
        <v>10950.0</v>
      </c>
      <c r="I101" s="25"/>
      <c r="J101" s="26">
        <v>-15.8528</v>
      </c>
      <c r="K101" s="26">
        <v>-58.4603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5106851.0</v>
      </c>
      <c r="B102" s="18" t="s">
        <v>1748</v>
      </c>
      <c r="C102" s="19">
        <v>4707.0</v>
      </c>
      <c r="D102" s="19">
        <v>1900.0</v>
      </c>
      <c r="E102" s="19">
        <v>1739.0</v>
      </c>
      <c r="F102" s="19">
        <v>1466.0</v>
      </c>
      <c r="G102" s="19">
        <v>2173.0</v>
      </c>
      <c r="H102" s="19">
        <v>3639.0</v>
      </c>
      <c r="I102" s="20"/>
      <c r="J102" s="21">
        <v>-15.3244</v>
      </c>
      <c r="K102" s="21">
        <v>-57.2275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5107008.0</v>
      </c>
      <c r="B103" s="23" t="s">
        <v>1749</v>
      </c>
      <c r="C103" s="24">
        <v>20030.0</v>
      </c>
      <c r="D103" s="24">
        <v>9254.0</v>
      </c>
      <c r="E103" s="24">
        <v>8348.0</v>
      </c>
      <c r="F103" s="24">
        <v>11924.0</v>
      </c>
      <c r="G103" s="24">
        <v>5678.0</v>
      </c>
      <c r="H103" s="24">
        <v>17602.0</v>
      </c>
      <c r="I103" s="25"/>
      <c r="J103" s="26">
        <v>-15.8372</v>
      </c>
      <c r="K103" s="26">
        <v>-54.3892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5107040.0</v>
      </c>
      <c r="B104" s="18" t="s">
        <v>1750</v>
      </c>
      <c r="C104" s="19">
        <v>39857.0</v>
      </c>
      <c r="D104" s="19">
        <v>26522.0</v>
      </c>
      <c r="E104" s="19">
        <v>25592.0</v>
      </c>
      <c r="F104" s="19">
        <v>49308.0</v>
      </c>
      <c r="G104" s="19">
        <v>2806.0</v>
      </c>
      <c r="H104" s="19">
        <v>52114.0</v>
      </c>
      <c r="I104" s="20"/>
      <c r="J104" s="21">
        <v>-15.5589</v>
      </c>
      <c r="K104" s="21">
        <v>-54.2961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5107065.0</v>
      </c>
      <c r="B105" s="23" t="s">
        <v>1751</v>
      </c>
      <c r="C105" s="24">
        <v>7274.0</v>
      </c>
      <c r="D105" s="24">
        <v>6922.0</v>
      </c>
      <c r="E105" s="24">
        <v>6099.0</v>
      </c>
      <c r="F105" s="24">
        <v>5972.0</v>
      </c>
      <c r="G105" s="24">
        <v>7049.0</v>
      </c>
      <c r="H105" s="24">
        <v>13021.0</v>
      </c>
      <c r="I105" s="25"/>
      <c r="J105" s="26">
        <v>-12.5969</v>
      </c>
      <c r="K105" s="26">
        <v>-52.1997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5107156.0</v>
      </c>
      <c r="B106" s="18" t="s">
        <v>1752</v>
      </c>
      <c r="C106" s="19">
        <v>2418.0</v>
      </c>
      <c r="D106" s="19">
        <v>1326.0</v>
      </c>
      <c r="E106" s="19">
        <v>1252.0</v>
      </c>
      <c r="F106" s="19">
        <v>1622.0</v>
      </c>
      <c r="G106" s="19">
        <v>956.0</v>
      </c>
      <c r="H106" s="19">
        <v>2578.0</v>
      </c>
      <c r="I106" s="20"/>
      <c r="J106" s="21">
        <v>-15.0797</v>
      </c>
      <c r="K106" s="21">
        <v>-58.4664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5107180.0</v>
      </c>
      <c r="B107" s="23" t="s">
        <v>1753</v>
      </c>
      <c r="C107" s="24">
        <v>8866.0</v>
      </c>
      <c r="D107" s="24">
        <v>4607.0</v>
      </c>
      <c r="E107" s="24">
        <v>4273.0</v>
      </c>
      <c r="F107" s="24">
        <v>5560.0</v>
      </c>
      <c r="G107" s="24">
        <v>3320.0</v>
      </c>
      <c r="H107" s="24">
        <v>8880.0</v>
      </c>
      <c r="I107" s="25"/>
      <c r="J107" s="26">
        <v>-12.9417</v>
      </c>
      <c r="K107" s="26">
        <v>-51.8242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5107198.0</v>
      </c>
      <c r="B108" s="18" t="s">
        <v>1754</v>
      </c>
      <c r="C108" s="19">
        <v>1980.0</v>
      </c>
      <c r="D108" s="19">
        <v>1126.0</v>
      </c>
      <c r="E108" s="19">
        <v>1073.0</v>
      </c>
      <c r="F108" s="19">
        <v>1554.0</v>
      </c>
      <c r="G108" s="19">
        <v>645.0</v>
      </c>
      <c r="H108" s="19">
        <v>2199.0</v>
      </c>
      <c r="I108" s="20"/>
      <c r="J108" s="21">
        <v>-16.4853</v>
      </c>
      <c r="K108" s="21">
        <v>-52.6922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5107206.0</v>
      </c>
      <c r="B109" s="67" t="s">
        <v>112</v>
      </c>
      <c r="C109" s="68">
        <v>5092.0</v>
      </c>
      <c r="D109" s="68">
        <v>2537.0</v>
      </c>
      <c r="E109" s="68">
        <v>2524.0</v>
      </c>
      <c r="F109" s="68">
        <v>4144.0</v>
      </c>
      <c r="G109" s="68">
        <v>917.0</v>
      </c>
      <c r="H109" s="68">
        <v>5061.0</v>
      </c>
      <c r="I109" s="147"/>
      <c r="J109" s="26">
        <v>-15.2408</v>
      </c>
      <c r="K109" s="26">
        <v>-58.1156</v>
      </c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ht="15.75" customHeight="1">
      <c r="A110" s="17">
        <v>5107578.0</v>
      </c>
      <c r="B110" s="18" t="s">
        <v>1755</v>
      </c>
      <c r="C110" s="19">
        <v>0.0</v>
      </c>
      <c r="D110" s="19">
        <v>1860.0</v>
      </c>
      <c r="E110" s="19">
        <v>1678.0</v>
      </c>
      <c r="F110" s="19">
        <v>950.0</v>
      </c>
      <c r="G110" s="19">
        <v>2588.0</v>
      </c>
      <c r="H110" s="19">
        <v>3538.0</v>
      </c>
      <c r="I110" s="20"/>
      <c r="J110" s="21">
        <v>-10.8706</v>
      </c>
      <c r="K110" s="21">
        <v>-61.5042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5107602.0</v>
      </c>
      <c r="B111" s="23" t="s">
        <v>1756</v>
      </c>
      <c r="C111" s="24">
        <v>150227.0</v>
      </c>
      <c r="D111" s="24">
        <v>98217.0</v>
      </c>
      <c r="E111" s="24">
        <v>97333.0</v>
      </c>
      <c r="F111" s="24">
        <v>188119.0</v>
      </c>
      <c r="G111" s="24">
        <v>7431.0</v>
      </c>
      <c r="H111" s="24">
        <v>195550.0</v>
      </c>
      <c r="I111" s="25"/>
      <c r="J111" s="26">
        <v>-16.4708</v>
      </c>
      <c r="K111" s="26">
        <v>-54.6356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5107701.0</v>
      </c>
      <c r="B112" s="18" t="s">
        <v>1757</v>
      </c>
      <c r="C112" s="19">
        <v>18755.0</v>
      </c>
      <c r="D112" s="19">
        <v>9419.0</v>
      </c>
      <c r="E112" s="19">
        <v>8263.0</v>
      </c>
      <c r="F112" s="19">
        <v>10656.0</v>
      </c>
      <c r="G112" s="19">
        <v>7026.0</v>
      </c>
      <c r="H112" s="19">
        <v>17682.0</v>
      </c>
      <c r="I112" s="20"/>
      <c r="J112" s="21">
        <v>-14.8361</v>
      </c>
      <c r="K112" s="21">
        <v>-56.4275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5107750.0</v>
      </c>
      <c r="B113" s="23" t="s">
        <v>1758</v>
      </c>
      <c r="C113" s="24">
        <v>4675.0</v>
      </c>
      <c r="D113" s="24">
        <v>2014.0</v>
      </c>
      <c r="E113" s="24">
        <v>1889.0</v>
      </c>
      <c r="F113" s="24">
        <v>2185.0</v>
      </c>
      <c r="G113" s="24">
        <v>1718.0</v>
      </c>
      <c r="H113" s="24">
        <v>3903.0</v>
      </c>
      <c r="I113" s="25"/>
      <c r="J113" s="26">
        <v>-15.1297</v>
      </c>
      <c r="K113" s="26">
        <v>-58.1267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5107248.0</v>
      </c>
      <c r="B114" s="18" t="s">
        <v>1759</v>
      </c>
      <c r="C114" s="19">
        <v>3599.0</v>
      </c>
      <c r="D114" s="19">
        <v>2132.0</v>
      </c>
      <c r="E114" s="19">
        <v>1943.0</v>
      </c>
      <c r="F114" s="19">
        <v>3071.0</v>
      </c>
      <c r="G114" s="19">
        <v>1004.0</v>
      </c>
      <c r="H114" s="19">
        <v>4075.0</v>
      </c>
      <c r="I114" s="20"/>
      <c r="J114" s="21">
        <v>-11.9128</v>
      </c>
      <c r="K114" s="21">
        <v>-55.2261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5107743.0</v>
      </c>
      <c r="B115" s="23" t="s">
        <v>1760</v>
      </c>
      <c r="C115" s="24">
        <v>0.0</v>
      </c>
      <c r="D115" s="24">
        <v>1046.0</v>
      </c>
      <c r="E115" s="24">
        <v>853.0</v>
      </c>
      <c r="F115" s="24">
        <v>1251.0</v>
      </c>
      <c r="G115" s="24">
        <v>648.0</v>
      </c>
      <c r="H115" s="24">
        <v>1899.0</v>
      </c>
      <c r="I115" s="25"/>
      <c r="J115" s="26">
        <v>-10.1556</v>
      </c>
      <c r="K115" s="26">
        <v>-52.3944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5107768.0</v>
      </c>
      <c r="B116" s="18" t="s">
        <v>1761</v>
      </c>
      <c r="C116" s="19">
        <v>0.0</v>
      </c>
      <c r="D116" s="19">
        <v>1352.0</v>
      </c>
      <c r="E116" s="19">
        <v>1114.0</v>
      </c>
      <c r="F116" s="19">
        <v>1365.0</v>
      </c>
      <c r="G116" s="19">
        <v>1101.0</v>
      </c>
      <c r="H116" s="19">
        <v>2466.0</v>
      </c>
      <c r="I116" s="20"/>
      <c r="J116" s="21">
        <v>-13.811944444444444</v>
      </c>
      <c r="K116" s="21">
        <v>-55.26694444444445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5107776.0</v>
      </c>
      <c r="B117" s="23" t="s">
        <v>1762</v>
      </c>
      <c r="C117" s="24">
        <v>6270.0</v>
      </c>
      <c r="D117" s="24">
        <v>3936.0</v>
      </c>
      <c r="E117" s="24">
        <v>3463.0</v>
      </c>
      <c r="F117" s="24">
        <v>2976.0</v>
      </c>
      <c r="G117" s="24">
        <v>4423.0</v>
      </c>
      <c r="H117" s="24">
        <v>7399.0</v>
      </c>
      <c r="I117" s="25"/>
      <c r="J117" s="26">
        <v>-26.7786</v>
      </c>
      <c r="K117" s="26">
        <v>-50.0081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5107263.0</v>
      </c>
      <c r="B118" s="18" t="s">
        <v>1763</v>
      </c>
      <c r="C118" s="19">
        <v>3098.0</v>
      </c>
      <c r="D118" s="19">
        <v>1610.0</v>
      </c>
      <c r="E118" s="19">
        <v>1364.0</v>
      </c>
      <c r="F118" s="19">
        <v>1538.0</v>
      </c>
      <c r="G118" s="19">
        <v>1436.0</v>
      </c>
      <c r="H118" s="19">
        <v>2974.0</v>
      </c>
      <c r="I118" s="20"/>
      <c r="J118" s="21">
        <v>-14.4975</v>
      </c>
      <c r="K118" s="21">
        <v>-57.0019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5107792.0</v>
      </c>
      <c r="B119" s="23" t="s">
        <v>1764</v>
      </c>
      <c r="C119" s="24">
        <v>0.0</v>
      </c>
      <c r="D119" s="24">
        <v>2029.0</v>
      </c>
      <c r="E119" s="24">
        <v>1728.0</v>
      </c>
      <c r="F119" s="24">
        <v>2119.0</v>
      </c>
      <c r="G119" s="24">
        <v>1638.0</v>
      </c>
      <c r="H119" s="24">
        <v>3757.0</v>
      </c>
      <c r="I119" s="25"/>
      <c r="J119" s="26">
        <v>-26.07</v>
      </c>
      <c r="K119" s="26">
        <v>-53.72277777777778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5107800.0</v>
      </c>
      <c r="B120" s="18" t="s">
        <v>1765</v>
      </c>
      <c r="C120" s="19">
        <v>15435.0</v>
      </c>
      <c r="D120" s="19">
        <v>9843.0</v>
      </c>
      <c r="E120" s="19">
        <v>8566.0</v>
      </c>
      <c r="F120" s="19">
        <v>7148.0</v>
      </c>
      <c r="G120" s="19">
        <v>11261.0</v>
      </c>
      <c r="H120" s="19">
        <v>18409.0</v>
      </c>
      <c r="I120" s="20"/>
      <c r="J120" s="21">
        <v>-15.8656</v>
      </c>
      <c r="K120" s="21">
        <v>-56.0767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5107859.0</v>
      </c>
      <c r="B121" s="23" t="s">
        <v>1766</v>
      </c>
      <c r="C121" s="24">
        <v>10687.0</v>
      </c>
      <c r="D121" s="24">
        <v>5510.0</v>
      </c>
      <c r="E121" s="24">
        <v>5021.0</v>
      </c>
      <c r="F121" s="24">
        <v>6164.0</v>
      </c>
      <c r="G121" s="24">
        <v>4367.0</v>
      </c>
      <c r="H121" s="24">
        <v>10531.0</v>
      </c>
      <c r="I121" s="25"/>
      <c r="J121" s="26">
        <v>-11.6172</v>
      </c>
      <c r="K121" s="26">
        <v>-50.6694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5107297.0</v>
      </c>
      <c r="B122" s="18" t="s">
        <v>1767</v>
      </c>
      <c r="C122" s="19">
        <v>3056.0</v>
      </c>
      <c r="D122" s="19">
        <v>1934.0</v>
      </c>
      <c r="E122" s="19">
        <v>1667.0</v>
      </c>
      <c r="F122" s="19">
        <v>1758.0</v>
      </c>
      <c r="G122" s="19">
        <v>1843.0</v>
      </c>
      <c r="H122" s="19">
        <v>3601.0</v>
      </c>
      <c r="I122" s="20"/>
      <c r="J122" s="21">
        <v>-16.465</v>
      </c>
      <c r="K122" s="21">
        <v>-54.2547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5107305.0</v>
      </c>
      <c r="B123" s="23" t="s">
        <v>1768</v>
      </c>
      <c r="C123" s="24">
        <v>12740.0</v>
      </c>
      <c r="D123" s="24">
        <v>9173.0</v>
      </c>
      <c r="E123" s="24">
        <v>7955.0</v>
      </c>
      <c r="F123" s="24">
        <v>13170.0</v>
      </c>
      <c r="G123" s="24">
        <v>3958.0</v>
      </c>
      <c r="H123" s="24">
        <v>17128.0</v>
      </c>
      <c r="I123" s="25"/>
      <c r="J123" s="26">
        <v>-13.4467</v>
      </c>
      <c r="K123" s="26">
        <v>-56.7214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5107354.0</v>
      </c>
      <c r="B124" s="18" t="s">
        <v>1769</v>
      </c>
      <c r="C124" s="19">
        <v>5944.0</v>
      </c>
      <c r="D124" s="19">
        <v>2827.0</v>
      </c>
      <c r="E124" s="19">
        <v>2440.0</v>
      </c>
      <c r="F124" s="19">
        <v>3791.0</v>
      </c>
      <c r="G124" s="19">
        <v>1476.0</v>
      </c>
      <c r="H124" s="19">
        <v>5267.0</v>
      </c>
      <c r="I124" s="20"/>
      <c r="J124" s="21">
        <v>-10.8044</v>
      </c>
      <c r="K124" s="21">
        <v>-52.7442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5107107.0</v>
      </c>
      <c r="B125" s="23" t="s">
        <v>1770</v>
      </c>
      <c r="C125" s="24">
        <v>19693.0</v>
      </c>
      <c r="D125" s="24">
        <v>9488.0</v>
      </c>
      <c r="E125" s="24">
        <v>9475.0</v>
      </c>
      <c r="F125" s="24">
        <v>14506.0</v>
      </c>
      <c r="G125" s="24">
        <v>4457.0</v>
      </c>
      <c r="H125" s="24">
        <v>18963.0</v>
      </c>
      <c r="I125" s="25"/>
      <c r="J125" s="26">
        <v>-15.6214</v>
      </c>
      <c r="K125" s="26">
        <v>-58.1764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5107404.0</v>
      </c>
      <c r="B126" s="18" t="s">
        <v>1771</v>
      </c>
      <c r="C126" s="19">
        <v>3495.0</v>
      </c>
      <c r="D126" s="19">
        <v>2143.0</v>
      </c>
      <c r="E126" s="19">
        <v>1999.0</v>
      </c>
      <c r="F126" s="19">
        <v>3694.0</v>
      </c>
      <c r="G126" s="19">
        <v>448.0</v>
      </c>
      <c r="H126" s="19">
        <v>4142.0</v>
      </c>
      <c r="I126" s="20"/>
      <c r="J126" s="21">
        <v>-16.0006</v>
      </c>
      <c r="K126" s="21">
        <v>-54.9214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5107875.0</v>
      </c>
      <c r="B127" s="23" t="s">
        <v>1772</v>
      </c>
      <c r="C127" s="24">
        <v>7866.0</v>
      </c>
      <c r="D127" s="24">
        <v>9777.0</v>
      </c>
      <c r="E127" s="24">
        <v>8303.0</v>
      </c>
      <c r="F127" s="24">
        <v>15120.0</v>
      </c>
      <c r="G127" s="24">
        <v>2960.0</v>
      </c>
      <c r="H127" s="24">
        <v>18080.0</v>
      </c>
      <c r="I127" s="25"/>
      <c r="J127" s="26">
        <v>-12.9894</v>
      </c>
      <c r="K127" s="26">
        <v>-58.7642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5107883.0</v>
      </c>
      <c r="B128" s="18" t="s">
        <v>1773</v>
      </c>
      <c r="C128" s="19">
        <v>0.0</v>
      </c>
      <c r="D128" s="19">
        <v>743.0</v>
      </c>
      <c r="E128" s="19">
        <v>622.0</v>
      </c>
      <c r="F128" s="19">
        <v>813.0</v>
      </c>
      <c r="G128" s="19">
        <v>552.0</v>
      </c>
      <c r="H128" s="19">
        <v>1365.0</v>
      </c>
      <c r="I128" s="20"/>
      <c r="J128" s="21">
        <v>-12.091944444444444</v>
      </c>
      <c r="K128" s="21">
        <v>-51.40194444444444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5107909.0</v>
      </c>
      <c r="B129" s="23" t="s">
        <v>1774</v>
      </c>
      <c r="C129" s="24">
        <v>74831.0</v>
      </c>
      <c r="D129" s="24">
        <v>57561.0</v>
      </c>
      <c r="E129" s="24">
        <v>55521.0</v>
      </c>
      <c r="F129" s="24">
        <v>93735.0</v>
      </c>
      <c r="G129" s="24">
        <v>19347.0</v>
      </c>
      <c r="H129" s="24">
        <v>113082.0</v>
      </c>
      <c r="I129" s="25"/>
      <c r="J129" s="26">
        <v>-11.8642</v>
      </c>
      <c r="K129" s="26">
        <v>-55.5025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5107925.0</v>
      </c>
      <c r="B130" s="18" t="s">
        <v>1775</v>
      </c>
      <c r="C130" s="19">
        <v>35605.0</v>
      </c>
      <c r="D130" s="19">
        <v>34282.0</v>
      </c>
      <c r="E130" s="19">
        <v>32224.0</v>
      </c>
      <c r="F130" s="19">
        <v>58363.0</v>
      </c>
      <c r="G130" s="19">
        <v>8143.0</v>
      </c>
      <c r="H130" s="19">
        <v>66506.0</v>
      </c>
      <c r="I130" s="20"/>
      <c r="J130" s="21">
        <v>-12.5453</v>
      </c>
      <c r="K130" s="21">
        <v>-55.7114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5107941.0</v>
      </c>
      <c r="B131" s="23" t="s">
        <v>1776</v>
      </c>
      <c r="C131" s="24">
        <v>10842.0</v>
      </c>
      <c r="D131" s="24">
        <v>5290.0</v>
      </c>
      <c r="E131" s="24">
        <v>4627.0</v>
      </c>
      <c r="F131" s="24">
        <v>5279.0</v>
      </c>
      <c r="G131" s="24">
        <v>4638.0</v>
      </c>
      <c r="H131" s="24">
        <v>9917.0</v>
      </c>
      <c r="I131" s="25"/>
      <c r="J131" s="26">
        <v>-11.2278</v>
      </c>
      <c r="K131" s="26">
        <v>-56.8139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5107958.0</v>
      </c>
      <c r="B132" s="18" t="s">
        <v>1777</v>
      </c>
      <c r="C132" s="19">
        <v>58840.0</v>
      </c>
      <c r="D132" s="19">
        <v>42335.0</v>
      </c>
      <c r="E132" s="19">
        <v>41741.0</v>
      </c>
      <c r="F132" s="19">
        <v>75883.0</v>
      </c>
      <c r="G132" s="19">
        <v>8193.0</v>
      </c>
      <c r="H132" s="19">
        <v>84076.0</v>
      </c>
      <c r="I132" s="20"/>
      <c r="J132" s="21">
        <v>-14.6194</v>
      </c>
      <c r="K132" s="21">
        <v>-57.4858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5108006.0</v>
      </c>
      <c r="B133" s="23" t="s">
        <v>1778</v>
      </c>
      <c r="C133" s="24">
        <v>11561.0</v>
      </c>
      <c r="D133" s="24">
        <v>6057.0</v>
      </c>
      <c r="E133" s="24">
        <v>4333.0</v>
      </c>
      <c r="F133" s="24">
        <v>6526.0</v>
      </c>
      <c r="G133" s="24">
        <v>3864.0</v>
      </c>
      <c r="H133" s="24">
        <v>10390.0</v>
      </c>
      <c r="I133" s="25"/>
      <c r="J133" s="26">
        <v>-12.785</v>
      </c>
      <c r="K133" s="26">
        <v>-56.5417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5108055.0</v>
      </c>
      <c r="B134" s="18" t="s">
        <v>1779</v>
      </c>
      <c r="C134" s="19">
        <v>13694.0</v>
      </c>
      <c r="D134" s="19">
        <v>5885.0</v>
      </c>
      <c r="E134" s="19">
        <v>5417.0</v>
      </c>
      <c r="F134" s="19">
        <v>5060.0</v>
      </c>
      <c r="G134" s="19">
        <v>6242.0</v>
      </c>
      <c r="H134" s="19">
        <v>11302.0</v>
      </c>
      <c r="I134" s="20"/>
      <c r="J134" s="21">
        <v>-10.5169</v>
      </c>
      <c r="K134" s="21">
        <v>-55.2308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5108105.0</v>
      </c>
      <c r="B135" s="23" t="s">
        <v>1780</v>
      </c>
      <c r="C135" s="24">
        <v>3130.0</v>
      </c>
      <c r="D135" s="24">
        <v>1908.0</v>
      </c>
      <c r="E135" s="24">
        <v>1529.0</v>
      </c>
      <c r="F135" s="24">
        <v>2398.0</v>
      </c>
      <c r="G135" s="24">
        <v>1039.0</v>
      </c>
      <c r="H135" s="24">
        <v>3437.0</v>
      </c>
      <c r="I135" s="25"/>
      <c r="J135" s="26">
        <v>-16.0792</v>
      </c>
      <c r="K135" s="26">
        <v>-53.5525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5108204.0</v>
      </c>
      <c r="B136" s="137" t="s">
        <v>1781</v>
      </c>
      <c r="C136" s="138">
        <v>4832.0</v>
      </c>
      <c r="D136" s="138">
        <v>2098.0</v>
      </c>
      <c r="E136" s="138">
        <v>1938.0</v>
      </c>
      <c r="F136" s="138">
        <v>3117.0</v>
      </c>
      <c r="G136" s="138">
        <v>919.0</v>
      </c>
      <c r="H136" s="138">
        <v>4036.0</v>
      </c>
      <c r="I136" s="142"/>
      <c r="J136" s="21">
        <v>-16.1994</v>
      </c>
      <c r="K136" s="21">
        <v>-52.5556</v>
      </c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ht="15.75" customHeight="1">
      <c r="A137" s="22">
        <v>5108303.0</v>
      </c>
      <c r="B137" s="23" t="s">
        <v>1782</v>
      </c>
      <c r="C137" s="24">
        <v>4196.0</v>
      </c>
      <c r="D137" s="24">
        <v>2049.0</v>
      </c>
      <c r="E137" s="24">
        <v>1718.0</v>
      </c>
      <c r="F137" s="24">
        <v>2339.0</v>
      </c>
      <c r="G137" s="24">
        <v>1428.0</v>
      </c>
      <c r="H137" s="24">
        <v>3767.0</v>
      </c>
      <c r="I137" s="25"/>
      <c r="J137" s="26">
        <v>-11.5331</v>
      </c>
      <c r="K137" s="26">
        <v>-54.3533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5108352.0</v>
      </c>
      <c r="B138" s="18" t="s">
        <v>1783</v>
      </c>
      <c r="C138" s="19">
        <v>0.0</v>
      </c>
      <c r="D138" s="19">
        <v>1646.0</v>
      </c>
      <c r="E138" s="19">
        <v>1412.0</v>
      </c>
      <c r="F138" s="19">
        <v>713.0</v>
      </c>
      <c r="G138" s="19">
        <v>2345.0</v>
      </c>
      <c r="H138" s="19">
        <v>3058.0</v>
      </c>
      <c r="I138" s="20"/>
      <c r="J138" s="21">
        <v>-15.293888888888887</v>
      </c>
      <c r="K138" s="21">
        <v>-59.060833333333335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5108402.0</v>
      </c>
      <c r="B139" s="23" t="s">
        <v>1784</v>
      </c>
      <c r="C139" s="24">
        <v>215298.0</v>
      </c>
      <c r="D139" s="24">
        <v>125358.0</v>
      </c>
      <c r="E139" s="24">
        <v>127351.0</v>
      </c>
      <c r="F139" s="24">
        <v>248829.0</v>
      </c>
      <c r="G139" s="24">
        <v>3880.0</v>
      </c>
      <c r="H139" s="24">
        <v>252709.0</v>
      </c>
      <c r="I139" s="25"/>
      <c r="J139" s="26">
        <v>-15.6467</v>
      </c>
      <c r="K139" s="26">
        <v>-56.1325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5108501.0</v>
      </c>
      <c r="B140" s="18" t="s">
        <v>1785</v>
      </c>
      <c r="C140" s="19">
        <v>9055.0</v>
      </c>
      <c r="D140" s="19">
        <v>5304.0</v>
      </c>
      <c r="E140" s="19">
        <v>4931.0</v>
      </c>
      <c r="F140" s="19">
        <v>7349.0</v>
      </c>
      <c r="G140" s="19">
        <v>2886.0</v>
      </c>
      <c r="H140" s="19">
        <v>10235.0</v>
      </c>
      <c r="I140" s="20"/>
      <c r="J140" s="21">
        <v>-12.3058</v>
      </c>
      <c r="K140" s="21">
        <v>-55.3169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5105507.0</v>
      </c>
      <c r="B141" s="23" t="s">
        <v>1786</v>
      </c>
      <c r="C141" s="24">
        <v>12665.0</v>
      </c>
      <c r="D141" s="24">
        <v>7559.0</v>
      </c>
      <c r="E141" s="24">
        <v>6932.0</v>
      </c>
      <c r="F141" s="24">
        <v>5175.0</v>
      </c>
      <c r="G141" s="24">
        <v>9316.0</v>
      </c>
      <c r="H141" s="24">
        <v>14491.0</v>
      </c>
      <c r="I141" s="25"/>
      <c r="J141" s="26">
        <v>-15.0081</v>
      </c>
      <c r="K141" s="26">
        <v>-59.9506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65">
        <v>5108600.0</v>
      </c>
      <c r="B142" s="67" t="s">
        <v>1787</v>
      </c>
      <c r="C142" s="68">
        <v>15583.0</v>
      </c>
      <c r="D142" s="68">
        <v>11203.0</v>
      </c>
      <c r="E142" s="68">
        <v>10200.0</v>
      </c>
      <c r="F142" s="68">
        <v>13977.0</v>
      </c>
      <c r="G142" s="68">
        <v>7426.0</v>
      </c>
      <c r="H142" s="68">
        <v>21403.0</v>
      </c>
      <c r="I142" s="147"/>
      <c r="J142" s="26">
        <v>-10.0117</v>
      </c>
      <c r="K142" s="26">
        <v>-51.1164</v>
      </c>
      <c r="L142" s="147"/>
      <c r="M142" s="147"/>
      <c r="N142" s="147"/>
      <c r="O142" s="147"/>
      <c r="P142" s="147"/>
      <c r="Q142" s="147"/>
      <c r="R142" s="147"/>
      <c r="S142" s="147"/>
      <c r="T142" s="147"/>
      <c r="U142" s="147"/>
      <c r="V142" s="147"/>
      <c r="W142" s="147"/>
      <c r="X142" s="147"/>
      <c r="Y142" s="147"/>
      <c r="Z142" s="147"/>
    </row>
    <row r="143" ht="15.75" customHeight="1">
      <c r="A143" s="70" t="s">
        <v>81</v>
      </c>
      <c r="B143" s="71" t="s">
        <v>43</v>
      </c>
      <c r="C143" s="72">
        <f t="shared" ref="C143:H143" si="1">SUM(C2:C142)</f>
        <v>2504353</v>
      </c>
      <c r="D143" s="72">
        <f t="shared" si="1"/>
        <v>1548894</v>
      </c>
      <c r="E143" s="72">
        <f t="shared" si="1"/>
        <v>1485097</v>
      </c>
      <c r="F143" s="72">
        <f t="shared" si="1"/>
        <v>2484838</v>
      </c>
      <c r="G143" s="72">
        <f t="shared" si="1"/>
        <v>549153</v>
      </c>
      <c r="H143" s="72">
        <f t="shared" si="1"/>
        <v>3033991</v>
      </c>
      <c r="I143" s="73">
        <f>COUNTA($A$2:A142)</f>
        <v>141</v>
      </c>
      <c r="J143" s="140"/>
      <c r="K143" s="140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2010&amp;CMATO GROSSO&amp;RDE</oddHead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5000203.0</v>
      </c>
      <c r="B2" s="18" t="s">
        <v>1788</v>
      </c>
      <c r="C2" s="19">
        <v>11015.0</v>
      </c>
      <c r="D2" s="19">
        <v>7552.0</v>
      </c>
      <c r="E2" s="19">
        <v>6877.0</v>
      </c>
      <c r="F2" s="19">
        <v>9598.0</v>
      </c>
      <c r="G2" s="19">
        <v>4831.0</v>
      </c>
      <c r="H2" s="19">
        <v>14429.0</v>
      </c>
      <c r="I2" s="20"/>
      <c r="J2" s="21">
        <v>-20.4481</v>
      </c>
      <c r="K2" s="21">
        <v>-52.8781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5000252.0</v>
      </c>
      <c r="B3" s="23" t="s">
        <v>1789</v>
      </c>
      <c r="C3" s="24">
        <v>3679.0</v>
      </c>
      <c r="D3" s="24">
        <v>2433.0</v>
      </c>
      <c r="E3" s="24">
        <v>2137.0</v>
      </c>
      <c r="F3" s="24">
        <v>3138.0</v>
      </c>
      <c r="G3" s="24">
        <v>1432.0</v>
      </c>
      <c r="H3" s="24">
        <v>4570.0</v>
      </c>
      <c r="I3" s="25"/>
      <c r="J3" s="26">
        <v>-18.3242</v>
      </c>
      <c r="K3" s="26">
        <v>-53.7061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5000609.0</v>
      </c>
      <c r="B4" s="18" t="s">
        <v>1790</v>
      </c>
      <c r="C4" s="19">
        <v>29484.0</v>
      </c>
      <c r="D4" s="19">
        <v>17379.0</v>
      </c>
      <c r="E4" s="19">
        <v>17360.0</v>
      </c>
      <c r="F4" s="19">
        <v>22383.0</v>
      </c>
      <c r="G4" s="19">
        <v>12356.0</v>
      </c>
      <c r="H4" s="19">
        <v>34739.0</v>
      </c>
      <c r="I4" s="20"/>
      <c r="J4" s="21">
        <v>-23.1042</v>
      </c>
      <c r="K4" s="21">
        <v>-55.2258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5000708.0</v>
      </c>
      <c r="B5" s="23" t="s">
        <v>1791</v>
      </c>
      <c r="C5" s="24">
        <v>22477.0</v>
      </c>
      <c r="D5" s="24">
        <v>11915.0</v>
      </c>
      <c r="E5" s="24">
        <v>11931.0</v>
      </c>
      <c r="F5" s="24">
        <v>19681.0</v>
      </c>
      <c r="G5" s="24">
        <v>4165.0</v>
      </c>
      <c r="H5" s="24">
        <v>23846.0</v>
      </c>
      <c r="I5" s="25"/>
      <c r="J5" s="26">
        <v>-20.4836</v>
      </c>
      <c r="K5" s="26">
        <v>-55.8069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5000807.0</v>
      </c>
      <c r="B6" s="18" t="s">
        <v>1792</v>
      </c>
      <c r="C6" s="19">
        <v>7955.0</v>
      </c>
      <c r="D6" s="19">
        <v>4308.0</v>
      </c>
      <c r="E6" s="19">
        <v>4186.0</v>
      </c>
      <c r="F6" s="19">
        <v>4322.0</v>
      </c>
      <c r="G6" s="19">
        <v>4172.0</v>
      </c>
      <c r="H6" s="19">
        <v>8494.0</v>
      </c>
      <c r="I6" s="20"/>
      <c r="J6" s="21">
        <v>-22.1875</v>
      </c>
      <c r="K6" s="21">
        <v>-52.7178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5000856.0</v>
      </c>
      <c r="B7" s="23" t="s">
        <v>1793</v>
      </c>
      <c r="C7" s="24">
        <v>7356.0</v>
      </c>
      <c r="D7" s="24">
        <v>4707.0</v>
      </c>
      <c r="E7" s="24">
        <v>4463.0</v>
      </c>
      <c r="F7" s="24">
        <v>7680.0</v>
      </c>
      <c r="G7" s="24">
        <v>1490.0</v>
      </c>
      <c r="H7" s="24">
        <v>9170.0</v>
      </c>
      <c r="I7" s="25"/>
      <c r="J7" s="26">
        <v>-22.1533</v>
      </c>
      <c r="K7" s="26">
        <v>-53.7711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5000906.0</v>
      </c>
      <c r="B8" s="18" t="s">
        <v>1794</v>
      </c>
      <c r="C8" s="19">
        <v>7408.0</v>
      </c>
      <c r="D8" s="19">
        <v>4111.0</v>
      </c>
      <c r="E8" s="19">
        <v>4104.0</v>
      </c>
      <c r="F8" s="19">
        <v>6836.0</v>
      </c>
      <c r="G8" s="19">
        <v>1379.0</v>
      </c>
      <c r="H8" s="19">
        <v>8215.0</v>
      </c>
      <c r="I8" s="20"/>
      <c r="J8" s="21">
        <v>-22.1911</v>
      </c>
      <c r="K8" s="21">
        <v>-55.9475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5001003.0</v>
      </c>
      <c r="B9" s="23" t="s">
        <v>1795</v>
      </c>
      <c r="C9" s="24">
        <v>18402.0</v>
      </c>
      <c r="D9" s="24">
        <v>11152.0</v>
      </c>
      <c r="E9" s="24">
        <v>11153.0</v>
      </c>
      <c r="F9" s="24">
        <v>20094.0</v>
      </c>
      <c r="G9" s="24">
        <v>2211.0</v>
      </c>
      <c r="H9" s="24">
        <v>22305.0</v>
      </c>
      <c r="I9" s="25"/>
      <c r="J9" s="26">
        <v>-20.0867</v>
      </c>
      <c r="K9" s="26">
        <v>-51.0936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5001102.0</v>
      </c>
      <c r="B10" s="18" t="s">
        <v>1796</v>
      </c>
      <c r="C10" s="19">
        <v>43440.0</v>
      </c>
      <c r="D10" s="19">
        <v>22855.0</v>
      </c>
      <c r="E10" s="19">
        <v>22768.0</v>
      </c>
      <c r="F10" s="19">
        <v>35954.0</v>
      </c>
      <c r="G10" s="19">
        <v>9669.0</v>
      </c>
      <c r="H10" s="19">
        <v>45623.0</v>
      </c>
      <c r="I10" s="20"/>
      <c r="J10" s="21">
        <v>-20.4711</v>
      </c>
      <c r="K10" s="21">
        <v>-55.7872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5001243.0</v>
      </c>
      <c r="B11" s="23" t="s">
        <v>1797</v>
      </c>
      <c r="C11" s="24">
        <v>8055.0</v>
      </c>
      <c r="D11" s="24">
        <v>5269.0</v>
      </c>
      <c r="E11" s="24">
        <v>4986.0</v>
      </c>
      <c r="F11" s="24">
        <v>5361.0</v>
      </c>
      <c r="G11" s="24">
        <v>4894.0</v>
      </c>
      <c r="H11" s="24">
        <v>10255.0</v>
      </c>
      <c r="I11" s="25"/>
      <c r="J11" s="26">
        <v>-22.9339</v>
      </c>
      <c r="K11" s="26">
        <v>-55.6353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5001508.0</v>
      </c>
      <c r="B12" s="18" t="s">
        <v>1798</v>
      </c>
      <c r="C12" s="19">
        <v>6425.0</v>
      </c>
      <c r="D12" s="19">
        <v>3455.0</v>
      </c>
      <c r="E12" s="19">
        <v>3143.0</v>
      </c>
      <c r="F12" s="19">
        <v>4520.0</v>
      </c>
      <c r="G12" s="19">
        <v>2078.0</v>
      </c>
      <c r="H12" s="19">
        <v>6598.0</v>
      </c>
      <c r="I12" s="20"/>
      <c r="J12" s="21">
        <v>-19.9178</v>
      </c>
      <c r="K12" s="21">
        <v>-54.3639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5001904.0</v>
      </c>
      <c r="B13" s="23" t="s">
        <v>1799</v>
      </c>
      <c r="C13" s="24">
        <v>16197.0</v>
      </c>
      <c r="D13" s="24">
        <v>10089.0</v>
      </c>
      <c r="E13" s="24">
        <v>9736.0</v>
      </c>
      <c r="F13" s="24">
        <v>15234.0</v>
      </c>
      <c r="G13" s="24">
        <v>4591.0</v>
      </c>
      <c r="H13" s="24">
        <v>19825.0</v>
      </c>
      <c r="I13" s="25"/>
      <c r="J13" s="26">
        <v>-21.7142</v>
      </c>
      <c r="K13" s="26">
        <v>-52.4222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5002001.0</v>
      </c>
      <c r="B14" s="18" t="s">
        <v>1800</v>
      </c>
      <c r="C14" s="19">
        <v>10625.0</v>
      </c>
      <c r="D14" s="19">
        <v>5405.0</v>
      </c>
      <c r="E14" s="19">
        <v>5533.0</v>
      </c>
      <c r="F14" s="19">
        <v>8331.0</v>
      </c>
      <c r="G14" s="19">
        <v>2607.0</v>
      </c>
      <c r="H14" s="19">
        <v>10938.0</v>
      </c>
      <c r="I14" s="20"/>
      <c r="J14" s="21">
        <v>-22.2953</v>
      </c>
      <c r="K14" s="21">
        <v>-53.2711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5002100.0</v>
      </c>
      <c r="B15" s="23" t="s">
        <v>1801</v>
      </c>
      <c r="C15" s="24">
        <v>21764.0</v>
      </c>
      <c r="D15" s="24">
        <v>11720.0</v>
      </c>
      <c r="E15" s="24">
        <v>11455.0</v>
      </c>
      <c r="F15" s="24">
        <v>18924.0</v>
      </c>
      <c r="G15" s="24">
        <v>4251.0</v>
      </c>
      <c r="H15" s="24">
        <v>23175.0</v>
      </c>
      <c r="I15" s="25"/>
      <c r="J15" s="26">
        <v>-22.1089</v>
      </c>
      <c r="K15" s="26">
        <v>-56.5211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5002159.0</v>
      </c>
      <c r="B16" s="18" t="s">
        <v>1802</v>
      </c>
      <c r="C16" s="19">
        <v>8367.0</v>
      </c>
      <c r="D16" s="19">
        <v>4112.0</v>
      </c>
      <c r="E16" s="19">
        <v>3874.0</v>
      </c>
      <c r="F16" s="19">
        <v>5778.0</v>
      </c>
      <c r="G16" s="19">
        <v>2208.0</v>
      </c>
      <c r="H16" s="19">
        <v>7986.0</v>
      </c>
      <c r="I16" s="20"/>
      <c r="J16" s="21">
        <v>-20.5386</v>
      </c>
      <c r="K16" s="21">
        <v>-56.715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5002209.0</v>
      </c>
      <c r="B17" s="23" t="s">
        <v>444</v>
      </c>
      <c r="C17" s="24">
        <v>16956.0</v>
      </c>
      <c r="D17" s="24">
        <v>9890.0</v>
      </c>
      <c r="E17" s="24">
        <v>9708.0</v>
      </c>
      <c r="F17" s="24">
        <v>16161.0</v>
      </c>
      <c r="G17" s="24">
        <v>3437.0</v>
      </c>
      <c r="H17" s="24">
        <v>19598.0</v>
      </c>
      <c r="I17" s="25"/>
      <c r="J17" s="26">
        <v>-21.1211</v>
      </c>
      <c r="K17" s="26">
        <v>-56.4819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5002308.0</v>
      </c>
      <c r="B18" s="18" t="s">
        <v>1803</v>
      </c>
      <c r="C18" s="19">
        <v>11956.0</v>
      </c>
      <c r="D18" s="19">
        <v>6040.0</v>
      </c>
      <c r="E18" s="19">
        <v>5764.0</v>
      </c>
      <c r="F18" s="19">
        <v>8005.0</v>
      </c>
      <c r="G18" s="19">
        <v>3799.0</v>
      </c>
      <c r="H18" s="19">
        <v>11804.0</v>
      </c>
      <c r="I18" s="20"/>
      <c r="J18" s="21">
        <v>-21.2558</v>
      </c>
      <c r="K18" s="21">
        <v>-52.0369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5002407.0</v>
      </c>
      <c r="B19" s="23" t="s">
        <v>1804</v>
      </c>
      <c r="C19" s="24">
        <v>20706.0</v>
      </c>
      <c r="D19" s="24">
        <v>12913.0</v>
      </c>
      <c r="E19" s="24">
        <v>12850.0</v>
      </c>
      <c r="F19" s="24">
        <v>18305.0</v>
      </c>
      <c r="G19" s="24">
        <v>7458.0</v>
      </c>
      <c r="H19" s="24">
        <v>25763.0</v>
      </c>
      <c r="I19" s="25"/>
      <c r="J19" s="26">
        <v>-22.6342</v>
      </c>
      <c r="K19" s="26">
        <v>-54.8222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5002605.0</v>
      </c>
      <c r="B20" s="18" t="s">
        <v>1805</v>
      </c>
      <c r="C20" s="19">
        <v>16446.0</v>
      </c>
      <c r="D20" s="19">
        <v>7071.0</v>
      </c>
      <c r="E20" s="19">
        <v>6577.0</v>
      </c>
      <c r="F20" s="19">
        <v>9822.0</v>
      </c>
      <c r="G20" s="19">
        <v>3826.0</v>
      </c>
      <c r="H20" s="19">
        <v>13648.0</v>
      </c>
      <c r="I20" s="20"/>
      <c r="J20" s="21">
        <v>-19.5314</v>
      </c>
      <c r="K20" s="21">
        <v>-54.0439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5002704.0</v>
      </c>
      <c r="B21" s="23" t="s">
        <v>222</v>
      </c>
      <c r="C21" s="24">
        <v>663621.0</v>
      </c>
      <c r="D21" s="24">
        <v>381544.0</v>
      </c>
      <c r="E21" s="24">
        <v>405660.0</v>
      </c>
      <c r="F21" s="24">
        <v>776654.0</v>
      </c>
      <c r="G21" s="24">
        <v>10550.0</v>
      </c>
      <c r="H21" s="24">
        <v>787204.0</v>
      </c>
      <c r="I21" s="25"/>
      <c r="J21" s="26">
        <v>-9.9578</v>
      </c>
      <c r="K21" s="26">
        <v>-36.7917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5002803.0</v>
      </c>
      <c r="B22" s="18" t="s">
        <v>1806</v>
      </c>
      <c r="C22" s="19">
        <v>4592.0</v>
      </c>
      <c r="D22" s="19">
        <v>2766.0</v>
      </c>
      <c r="E22" s="19">
        <v>2634.0</v>
      </c>
      <c r="F22" s="19">
        <v>3240.0</v>
      </c>
      <c r="G22" s="19">
        <v>2160.0</v>
      </c>
      <c r="H22" s="19">
        <v>5400.0</v>
      </c>
      <c r="I22" s="20"/>
      <c r="J22" s="21">
        <v>-22.0139</v>
      </c>
      <c r="K22" s="21">
        <v>-57.0244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5002902.0</v>
      </c>
      <c r="B23" s="23" t="s">
        <v>1807</v>
      </c>
      <c r="C23" s="24">
        <v>20087.0</v>
      </c>
      <c r="D23" s="24">
        <v>10434.0</v>
      </c>
      <c r="E23" s="24">
        <v>10498.0</v>
      </c>
      <c r="F23" s="24">
        <v>18970.0</v>
      </c>
      <c r="G23" s="24">
        <v>1962.0</v>
      </c>
      <c r="H23" s="24">
        <v>20932.0</v>
      </c>
      <c r="I23" s="25"/>
      <c r="J23" s="26">
        <v>-19.1133</v>
      </c>
      <c r="K23" s="26">
        <v>-51.7342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5002951.0</v>
      </c>
      <c r="B24" s="18" t="s">
        <v>1808</v>
      </c>
      <c r="C24" s="19">
        <v>11658.0</v>
      </c>
      <c r="D24" s="19">
        <v>10291.0</v>
      </c>
      <c r="E24" s="19">
        <v>9363.0</v>
      </c>
      <c r="F24" s="19">
        <v>16805.0</v>
      </c>
      <c r="G24" s="19">
        <v>2849.0</v>
      </c>
      <c r="H24" s="19">
        <v>19654.0</v>
      </c>
      <c r="I24" s="20"/>
      <c r="J24" s="21">
        <v>-18.7942</v>
      </c>
      <c r="K24" s="21">
        <v>-52.6228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5003108.0</v>
      </c>
      <c r="B25" s="23" t="s">
        <v>1809</v>
      </c>
      <c r="C25" s="24">
        <v>3592.0</v>
      </c>
      <c r="D25" s="24">
        <v>2629.0</v>
      </c>
      <c r="E25" s="24">
        <v>2233.0</v>
      </c>
      <c r="F25" s="24">
        <v>1872.0</v>
      </c>
      <c r="G25" s="24">
        <v>2990.0</v>
      </c>
      <c r="H25" s="24">
        <v>4862.0</v>
      </c>
      <c r="I25" s="25"/>
      <c r="J25" s="26">
        <v>-19.8317</v>
      </c>
      <c r="K25" s="26">
        <v>-54.8294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5003157.0</v>
      </c>
      <c r="B26" s="18" t="s">
        <v>1810</v>
      </c>
      <c r="C26" s="19">
        <v>12810.0</v>
      </c>
      <c r="D26" s="19">
        <v>6954.0</v>
      </c>
      <c r="E26" s="19">
        <v>7110.0</v>
      </c>
      <c r="F26" s="19">
        <v>10208.0</v>
      </c>
      <c r="G26" s="19">
        <v>3856.0</v>
      </c>
      <c r="H26" s="19">
        <v>14064.0</v>
      </c>
      <c r="I26" s="20"/>
      <c r="J26" s="21">
        <v>-23.2717</v>
      </c>
      <c r="K26" s="21">
        <v>-55.5292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5003207.0</v>
      </c>
      <c r="B27" s="23" t="s">
        <v>1811</v>
      </c>
      <c r="C27" s="24">
        <v>95701.0</v>
      </c>
      <c r="D27" s="24">
        <v>52304.0</v>
      </c>
      <c r="E27" s="24">
        <v>51468.0</v>
      </c>
      <c r="F27" s="24">
        <v>93510.0</v>
      </c>
      <c r="G27" s="24">
        <v>10262.0</v>
      </c>
      <c r="H27" s="24">
        <v>103772.0</v>
      </c>
      <c r="I27" s="25"/>
      <c r="J27" s="26">
        <v>-19.0092</v>
      </c>
      <c r="K27" s="26">
        <v>-57.6533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5003256.0</v>
      </c>
      <c r="B28" s="137" t="s">
        <v>1812</v>
      </c>
      <c r="C28" s="138">
        <v>15488.0</v>
      </c>
      <c r="D28" s="138">
        <v>10239.0</v>
      </c>
      <c r="E28" s="138">
        <v>9450.0</v>
      </c>
      <c r="F28" s="138">
        <v>16840.0</v>
      </c>
      <c r="G28" s="138">
        <v>2849.0</v>
      </c>
      <c r="H28" s="138">
        <v>19689.0</v>
      </c>
      <c r="I28" s="142"/>
      <c r="J28" s="21">
        <v>-18.5439</v>
      </c>
      <c r="K28" s="21">
        <v>-53.1292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5003306.0</v>
      </c>
      <c r="B29" s="23" t="s">
        <v>1813</v>
      </c>
      <c r="C29" s="24">
        <v>30866.0</v>
      </c>
      <c r="D29" s="24">
        <v>16150.0</v>
      </c>
      <c r="E29" s="24">
        <v>16030.0</v>
      </c>
      <c r="F29" s="24">
        <v>29160.0</v>
      </c>
      <c r="G29" s="24">
        <v>3020.0</v>
      </c>
      <c r="H29" s="24">
        <v>32180.0</v>
      </c>
      <c r="I29" s="25"/>
      <c r="J29" s="26">
        <v>-18.5067</v>
      </c>
      <c r="K29" s="26">
        <v>-54.76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5003454.0</v>
      </c>
      <c r="B30" s="18" t="s">
        <v>1814</v>
      </c>
      <c r="C30" s="19">
        <v>11350.0</v>
      </c>
      <c r="D30" s="19">
        <v>6126.0</v>
      </c>
      <c r="E30" s="19">
        <v>6005.0</v>
      </c>
      <c r="F30" s="19">
        <v>10042.0</v>
      </c>
      <c r="G30" s="19">
        <v>2089.0</v>
      </c>
      <c r="H30" s="19">
        <v>12131.0</v>
      </c>
      <c r="I30" s="20"/>
      <c r="J30" s="21">
        <v>-22.2756</v>
      </c>
      <c r="K30" s="21">
        <v>-54.165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5003488.0</v>
      </c>
      <c r="B31" s="23" t="s">
        <v>1815</v>
      </c>
      <c r="C31" s="24">
        <v>9335.0</v>
      </c>
      <c r="D31" s="24">
        <v>5531.0</v>
      </c>
      <c r="E31" s="24">
        <v>4831.0</v>
      </c>
      <c r="F31" s="24">
        <v>4706.0</v>
      </c>
      <c r="G31" s="24">
        <v>5656.0</v>
      </c>
      <c r="H31" s="24">
        <v>10362.0</v>
      </c>
      <c r="I31" s="25"/>
      <c r="J31" s="26">
        <v>-20.6797</v>
      </c>
      <c r="K31" s="26">
        <v>-55.2961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5003504.0</v>
      </c>
      <c r="B32" s="18" t="s">
        <v>1816</v>
      </c>
      <c r="C32" s="19">
        <v>4732.0</v>
      </c>
      <c r="D32" s="19">
        <v>2722.0</v>
      </c>
      <c r="E32" s="19">
        <v>2643.0</v>
      </c>
      <c r="F32" s="19">
        <v>3286.0</v>
      </c>
      <c r="G32" s="19">
        <v>2079.0</v>
      </c>
      <c r="H32" s="19">
        <v>5365.0</v>
      </c>
      <c r="I32" s="20"/>
      <c r="J32" s="21">
        <v>-22.0403</v>
      </c>
      <c r="K32" s="21">
        <v>-54.6128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5003702.0</v>
      </c>
      <c r="B33" s="23" t="s">
        <v>1817</v>
      </c>
      <c r="C33" s="24">
        <v>164949.0</v>
      </c>
      <c r="D33" s="24">
        <v>96342.0</v>
      </c>
      <c r="E33" s="24">
        <v>99726.0</v>
      </c>
      <c r="F33" s="24">
        <v>181086.0</v>
      </c>
      <c r="G33" s="24">
        <v>14982.0</v>
      </c>
      <c r="H33" s="24">
        <v>196068.0</v>
      </c>
      <c r="I33" s="25"/>
      <c r="J33" s="26">
        <v>-22.2211</v>
      </c>
      <c r="K33" s="26">
        <v>-54.8056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5003751.0</v>
      </c>
      <c r="B34" s="18" t="s">
        <v>1818</v>
      </c>
      <c r="C34" s="19">
        <v>11059.0</v>
      </c>
      <c r="D34" s="19">
        <v>5789.0</v>
      </c>
      <c r="E34" s="19">
        <v>5891.0</v>
      </c>
      <c r="F34" s="19">
        <v>9333.0</v>
      </c>
      <c r="G34" s="19">
        <v>2347.0</v>
      </c>
      <c r="H34" s="19">
        <v>11680.0</v>
      </c>
      <c r="I34" s="20"/>
      <c r="J34" s="21">
        <v>-23.7869</v>
      </c>
      <c r="K34" s="21">
        <v>-54.2836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5003801.0</v>
      </c>
      <c r="B35" s="23" t="s">
        <v>1819</v>
      </c>
      <c r="C35" s="24">
        <v>19111.0</v>
      </c>
      <c r="D35" s="24">
        <v>9360.0</v>
      </c>
      <c r="E35" s="24">
        <v>9664.0</v>
      </c>
      <c r="F35" s="24">
        <v>16956.0</v>
      </c>
      <c r="G35" s="24">
        <v>2068.0</v>
      </c>
      <c r="H35" s="24">
        <v>19024.0</v>
      </c>
      <c r="I35" s="25"/>
      <c r="J35" s="26">
        <v>-22.3742</v>
      </c>
      <c r="K35" s="26">
        <v>-54.5139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5003900.0</v>
      </c>
      <c r="B36" s="18" t="s">
        <v>1820</v>
      </c>
      <c r="C36" s="19">
        <v>0.0</v>
      </c>
      <c r="D36" s="19">
        <v>1550.0</v>
      </c>
      <c r="E36" s="19">
        <v>1377.0</v>
      </c>
      <c r="F36" s="19">
        <v>1530.0</v>
      </c>
      <c r="G36" s="19">
        <v>1397.0</v>
      </c>
      <c r="H36" s="19">
        <v>2927.0</v>
      </c>
      <c r="I36" s="20"/>
      <c r="J36" s="21">
        <v>-18.679444444444446</v>
      </c>
      <c r="K36" s="21">
        <v>-53.638333333333335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5004007.0</v>
      </c>
      <c r="B37" s="23" t="s">
        <v>1821</v>
      </c>
      <c r="C37" s="24">
        <v>10035.0</v>
      </c>
      <c r="D37" s="24">
        <v>4895.0</v>
      </c>
      <c r="E37" s="24">
        <v>5033.0</v>
      </c>
      <c r="F37" s="24">
        <v>7671.0</v>
      </c>
      <c r="G37" s="24">
        <v>2257.0</v>
      </c>
      <c r="H37" s="24">
        <v>9928.0</v>
      </c>
      <c r="I37" s="25"/>
      <c r="J37" s="26">
        <v>-22.4175</v>
      </c>
      <c r="K37" s="26">
        <v>-54.2325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5004106.0</v>
      </c>
      <c r="B38" s="18" t="s">
        <v>1822</v>
      </c>
      <c r="C38" s="19">
        <v>11115.0</v>
      </c>
      <c r="D38" s="19">
        <v>5209.0</v>
      </c>
      <c r="E38" s="19">
        <v>5159.0</v>
      </c>
      <c r="F38" s="19">
        <v>8787.0</v>
      </c>
      <c r="G38" s="19">
        <v>1581.0</v>
      </c>
      <c r="H38" s="19">
        <v>10368.0</v>
      </c>
      <c r="I38" s="20"/>
      <c r="J38" s="21">
        <v>-21.4578</v>
      </c>
      <c r="K38" s="21">
        <v>-56.1142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5004304.0</v>
      </c>
      <c r="B39" s="23" t="s">
        <v>1823</v>
      </c>
      <c r="C39" s="24">
        <v>13617.0</v>
      </c>
      <c r="D39" s="24">
        <v>7430.0</v>
      </c>
      <c r="E39" s="24">
        <v>7457.0</v>
      </c>
      <c r="F39" s="24">
        <v>11020.0</v>
      </c>
      <c r="G39" s="24">
        <v>3867.0</v>
      </c>
      <c r="H39" s="24">
        <v>14887.0</v>
      </c>
      <c r="I39" s="25"/>
      <c r="J39" s="26">
        <v>-23.6803</v>
      </c>
      <c r="K39" s="26">
        <v>-54.5611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5004403.0</v>
      </c>
      <c r="B40" s="18" t="s">
        <v>1824</v>
      </c>
      <c r="C40" s="19">
        <v>7872.0</v>
      </c>
      <c r="D40" s="19">
        <v>3975.0</v>
      </c>
      <c r="E40" s="19">
        <v>3711.0</v>
      </c>
      <c r="F40" s="19">
        <v>4888.0</v>
      </c>
      <c r="G40" s="19">
        <v>2798.0</v>
      </c>
      <c r="H40" s="19">
        <v>7686.0</v>
      </c>
      <c r="I40" s="20"/>
      <c r="J40" s="21">
        <v>-19.7256</v>
      </c>
      <c r="K40" s="21">
        <v>-51.93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5004502.0</v>
      </c>
      <c r="B41" s="23" t="s">
        <v>1825</v>
      </c>
      <c r="C41" s="24">
        <v>17045.0</v>
      </c>
      <c r="D41" s="24">
        <v>10411.0</v>
      </c>
      <c r="E41" s="24">
        <v>10468.0</v>
      </c>
      <c r="F41" s="24">
        <v>13302.0</v>
      </c>
      <c r="G41" s="24">
        <v>7577.0</v>
      </c>
      <c r="H41" s="24">
        <v>20879.0</v>
      </c>
      <c r="I41" s="25"/>
      <c r="J41" s="26">
        <v>-22.0789</v>
      </c>
      <c r="K41" s="26">
        <v>-54.7894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5004601.0</v>
      </c>
      <c r="B42" s="18" t="s">
        <v>1826</v>
      </c>
      <c r="C42" s="19">
        <v>15770.0</v>
      </c>
      <c r="D42" s="19">
        <v>9706.0</v>
      </c>
      <c r="E42" s="19">
        <v>8912.0</v>
      </c>
      <c r="F42" s="19">
        <v>7603.0</v>
      </c>
      <c r="G42" s="19">
        <v>11015.0</v>
      </c>
      <c r="H42" s="19">
        <v>18618.0</v>
      </c>
      <c r="I42" s="20"/>
      <c r="J42" s="21">
        <v>-23.4744</v>
      </c>
      <c r="K42" s="21">
        <v>-54.185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5004700.0</v>
      </c>
      <c r="B43" s="23" t="s">
        <v>1827</v>
      </c>
      <c r="C43" s="24">
        <v>21643.0</v>
      </c>
      <c r="D43" s="24">
        <v>11272.0</v>
      </c>
      <c r="E43" s="24">
        <v>11083.0</v>
      </c>
      <c r="F43" s="24">
        <v>17284.0</v>
      </c>
      <c r="G43" s="24">
        <v>5071.0</v>
      </c>
      <c r="H43" s="24">
        <v>22355.0</v>
      </c>
      <c r="I43" s="25"/>
      <c r="J43" s="26">
        <v>-22.3047</v>
      </c>
      <c r="K43" s="26">
        <v>-53.8153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5004809.0</v>
      </c>
      <c r="B44" s="18" t="s">
        <v>1828</v>
      </c>
      <c r="C44" s="19">
        <v>6140.0</v>
      </c>
      <c r="D44" s="19">
        <v>3869.0</v>
      </c>
      <c r="E44" s="19">
        <v>3776.0</v>
      </c>
      <c r="F44" s="19">
        <v>1410.0</v>
      </c>
      <c r="G44" s="19">
        <v>6235.0</v>
      </c>
      <c r="H44" s="19">
        <v>7645.0</v>
      </c>
      <c r="I44" s="20"/>
      <c r="J44" s="21">
        <v>-23.8911</v>
      </c>
      <c r="K44" s="21">
        <v>-54.4042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5004908.0</v>
      </c>
      <c r="B45" s="23" t="s">
        <v>1829</v>
      </c>
      <c r="C45" s="24">
        <v>5389.0</v>
      </c>
      <c r="D45" s="24">
        <v>3405.0</v>
      </c>
      <c r="E45" s="24">
        <v>2936.0</v>
      </c>
      <c r="F45" s="24">
        <v>1786.0</v>
      </c>
      <c r="G45" s="24">
        <v>4555.0</v>
      </c>
      <c r="H45" s="24">
        <v>6341.0</v>
      </c>
      <c r="I45" s="25"/>
      <c r="J45" s="26">
        <v>-20.1417</v>
      </c>
      <c r="K45" s="26">
        <v>-54.3994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5005004.0</v>
      </c>
      <c r="B46" s="18" t="s">
        <v>626</v>
      </c>
      <c r="C46" s="19">
        <v>22542.0</v>
      </c>
      <c r="D46" s="19">
        <v>12134.0</v>
      </c>
      <c r="E46" s="19">
        <v>12229.0</v>
      </c>
      <c r="F46" s="19">
        <v>22758.0</v>
      </c>
      <c r="G46" s="19">
        <v>1605.0</v>
      </c>
      <c r="H46" s="19">
        <v>24363.0</v>
      </c>
      <c r="I46" s="20"/>
      <c r="J46" s="21">
        <v>-21.4803</v>
      </c>
      <c r="K46" s="21">
        <v>-56.1381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5005103.0</v>
      </c>
      <c r="B47" s="23" t="s">
        <v>1830</v>
      </c>
      <c r="C47" s="24">
        <v>4054.0</v>
      </c>
      <c r="D47" s="24">
        <v>2094.0</v>
      </c>
      <c r="E47" s="24">
        <v>1923.0</v>
      </c>
      <c r="F47" s="24">
        <v>1871.0</v>
      </c>
      <c r="G47" s="24">
        <v>2146.0</v>
      </c>
      <c r="H47" s="24">
        <v>4017.0</v>
      </c>
      <c r="I47" s="25"/>
      <c r="J47" s="26">
        <v>-22.4819</v>
      </c>
      <c r="K47" s="26">
        <v>-54.3025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5005152.0</v>
      </c>
      <c r="B48" s="18" t="s">
        <v>1831</v>
      </c>
      <c r="C48" s="19">
        <v>4981.0</v>
      </c>
      <c r="D48" s="19">
        <v>3010.0</v>
      </c>
      <c r="E48" s="19">
        <v>2890.0</v>
      </c>
      <c r="F48" s="19">
        <v>3925.0</v>
      </c>
      <c r="G48" s="19">
        <v>1975.0</v>
      </c>
      <c r="H48" s="19">
        <v>5900.0</v>
      </c>
      <c r="I48" s="20"/>
      <c r="J48" s="21">
        <v>-22.8606</v>
      </c>
      <c r="K48" s="21">
        <v>-54.6028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5005202.0</v>
      </c>
      <c r="B49" s="23" t="s">
        <v>1832</v>
      </c>
      <c r="C49" s="24">
        <v>15313.0</v>
      </c>
      <c r="D49" s="24">
        <v>9852.0</v>
      </c>
      <c r="E49" s="24">
        <v>9801.0</v>
      </c>
      <c r="F49" s="24">
        <v>18601.0</v>
      </c>
      <c r="G49" s="24">
        <v>1052.0</v>
      </c>
      <c r="H49" s="24">
        <v>19653.0</v>
      </c>
      <c r="I49" s="25"/>
      <c r="J49" s="26">
        <v>-19.0047</v>
      </c>
      <c r="K49" s="26">
        <v>-57.6017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5005251.0</v>
      </c>
      <c r="B50" s="18" t="s">
        <v>1833</v>
      </c>
      <c r="C50" s="19">
        <v>5531.0</v>
      </c>
      <c r="D50" s="19">
        <v>3295.0</v>
      </c>
      <c r="E50" s="19">
        <v>3198.0</v>
      </c>
      <c r="F50" s="19">
        <v>2739.0</v>
      </c>
      <c r="G50" s="19">
        <v>3754.0</v>
      </c>
      <c r="H50" s="19">
        <v>6493.0</v>
      </c>
      <c r="I50" s="20"/>
      <c r="J50" s="21">
        <v>-22.5464</v>
      </c>
      <c r="K50" s="21">
        <v>-55.1497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5005400.0</v>
      </c>
      <c r="B51" s="23" t="s">
        <v>1834</v>
      </c>
      <c r="C51" s="24">
        <v>26219.0</v>
      </c>
      <c r="D51" s="24">
        <v>19389.0</v>
      </c>
      <c r="E51" s="24">
        <v>18018.0</v>
      </c>
      <c r="F51" s="24">
        <v>32225.0</v>
      </c>
      <c r="G51" s="24">
        <v>5182.0</v>
      </c>
      <c r="H51" s="24">
        <v>37407.0</v>
      </c>
      <c r="I51" s="25"/>
      <c r="J51" s="26">
        <v>-21.6144</v>
      </c>
      <c r="K51" s="26">
        <v>-55.1683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5005608.0</v>
      </c>
      <c r="B52" s="18" t="s">
        <v>1835</v>
      </c>
      <c r="C52" s="19">
        <v>23007.0</v>
      </c>
      <c r="D52" s="19">
        <v>13230.0</v>
      </c>
      <c r="E52" s="19">
        <v>12385.0</v>
      </c>
      <c r="F52" s="19">
        <v>15586.0</v>
      </c>
      <c r="G52" s="19">
        <v>10029.0</v>
      </c>
      <c r="H52" s="19">
        <v>25615.0</v>
      </c>
      <c r="I52" s="20"/>
      <c r="J52" s="21">
        <v>-20.2406</v>
      </c>
      <c r="K52" s="21">
        <v>-56.3783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5005681.0</v>
      </c>
      <c r="B53" s="23" t="s">
        <v>885</v>
      </c>
      <c r="C53" s="24">
        <v>15669.0</v>
      </c>
      <c r="D53" s="24">
        <v>8261.0</v>
      </c>
      <c r="E53" s="24">
        <v>8774.0</v>
      </c>
      <c r="F53" s="24">
        <v>15273.0</v>
      </c>
      <c r="G53" s="24">
        <v>1762.0</v>
      </c>
      <c r="H53" s="24">
        <v>17035.0</v>
      </c>
      <c r="I53" s="25"/>
      <c r="J53" s="26">
        <v>-23.9381</v>
      </c>
      <c r="K53" s="26">
        <v>-54.2708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5005707.0</v>
      </c>
      <c r="B54" s="18" t="s">
        <v>1836</v>
      </c>
      <c r="C54" s="19">
        <v>36662.0</v>
      </c>
      <c r="D54" s="19">
        <v>23203.0</v>
      </c>
      <c r="E54" s="19">
        <v>23152.0</v>
      </c>
      <c r="F54" s="19">
        <v>42782.0</v>
      </c>
      <c r="G54" s="19">
        <v>3573.0</v>
      </c>
      <c r="H54" s="19">
        <v>46355.0</v>
      </c>
      <c r="I54" s="20"/>
      <c r="J54" s="21">
        <v>-23.065</v>
      </c>
      <c r="K54" s="21">
        <v>-54.1906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5005806.0</v>
      </c>
      <c r="B55" s="67" t="s">
        <v>1837</v>
      </c>
      <c r="C55" s="68">
        <v>15086.0</v>
      </c>
      <c r="D55" s="68">
        <v>7547.0</v>
      </c>
      <c r="E55" s="68">
        <v>6849.0</v>
      </c>
      <c r="F55" s="68">
        <v>7059.0</v>
      </c>
      <c r="G55" s="68">
        <v>7337.0</v>
      </c>
      <c r="H55" s="68">
        <v>14396.0</v>
      </c>
      <c r="I55" s="147"/>
      <c r="J55" s="26">
        <v>-21.1353</v>
      </c>
      <c r="K55" s="26">
        <v>-55.83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5006002.0</v>
      </c>
      <c r="B56" s="18" t="s">
        <v>1838</v>
      </c>
      <c r="C56" s="19">
        <v>9956.0</v>
      </c>
      <c r="D56" s="19">
        <v>8480.0</v>
      </c>
      <c r="E56" s="19">
        <v>7953.0</v>
      </c>
      <c r="F56" s="19">
        <v>12297.0</v>
      </c>
      <c r="G56" s="19">
        <v>4136.0</v>
      </c>
      <c r="H56" s="19">
        <v>16433.0</v>
      </c>
      <c r="I56" s="20"/>
      <c r="J56" s="21">
        <v>-21.4658</v>
      </c>
      <c r="K56" s="21">
        <v>-54.3839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5006200.0</v>
      </c>
      <c r="B57" s="23" t="s">
        <v>1839</v>
      </c>
      <c r="C57" s="24">
        <v>35381.0</v>
      </c>
      <c r="D57" s="24">
        <v>22748.0</v>
      </c>
      <c r="E57" s="24">
        <v>22851.0</v>
      </c>
      <c r="F57" s="24">
        <v>38793.0</v>
      </c>
      <c r="G57" s="24">
        <v>6806.0</v>
      </c>
      <c r="H57" s="24">
        <v>45599.0</v>
      </c>
      <c r="I57" s="25"/>
      <c r="J57" s="26">
        <v>-22.2333</v>
      </c>
      <c r="K57" s="26">
        <v>-53.3431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5006259.0</v>
      </c>
      <c r="B58" s="18" t="s">
        <v>1840</v>
      </c>
      <c r="C58" s="19">
        <v>6415.0</v>
      </c>
      <c r="D58" s="19">
        <v>2518.0</v>
      </c>
      <c r="E58" s="19">
        <v>2426.0</v>
      </c>
      <c r="F58" s="19">
        <v>2667.0</v>
      </c>
      <c r="G58" s="19">
        <v>2277.0</v>
      </c>
      <c r="H58" s="19">
        <v>4944.0</v>
      </c>
      <c r="I58" s="20"/>
      <c r="J58" s="21">
        <v>-22.6722</v>
      </c>
      <c r="K58" s="21">
        <v>-53.8606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5006309.0</v>
      </c>
      <c r="B59" s="23" t="s">
        <v>1841</v>
      </c>
      <c r="C59" s="24">
        <v>38406.0</v>
      </c>
      <c r="D59" s="24">
        <v>19965.0</v>
      </c>
      <c r="E59" s="24">
        <v>20209.0</v>
      </c>
      <c r="F59" s="24">
        <v>35731.0</v>
      </c>
      <c r="G59" s="24">
        <v>4443.0</v>
      </c>
      <c r="H59" s="24">
        <v>40174.0</v>
      </c>
      <c r="I59" s="25"/>
      <c r="J59" s="26">
        <v>-19.6772</v>
      </c>
      <c r="K59" s="26">
        <v>-51.1908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5006358.0</v>
      </c>
      <c r="B60" s="18" t="s">
        <v>1842</v>
      </c>
      <c r="C60" s="19">
        <v>10215.0</v>
      </c>
      <c r="D60" s="19">
        <v>6263.0</v>
      </c>
      <c r="E60" s="19">
        <v>6092.0</v>
      </c>
      <c r="F60" s="19">
        <v>6263.0</v>
      </c>
      <c r="G60" s="19">
        <v>6092.0</v>
      </c>
      <c r="H60" s="19">
        <v>12355.0</v>
      </c>
      <c r="I60" s="20"/>
      <c r="J60" s="21">
        <v>-23.8928</v>
      </c>
      <c r="K60" s="21">
        <v>-55.4311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5006408.0</v>
      </c>
      <c r="B61" s="23" t="s">
        <v>1843</v>
      </c>
      <c r="C61" s="24">
        <v>8535.0</v>
      </c>
      <c r="D61" s="24">
        <v>4149.0</v>
      </c>
      <c r="E61" s="24">
        <v>3818.0</v>
      </c>
      <c r="F61" s="24">
        <v>6148.0</v>
      </c>
      <c r="G61" s="24">
        <v>1819.0</v>
      </c>
      <c r="H61" s="24">
        <v>7967.0</v>
      </c>
      <c r="I61" s="25"/>
      <c r="J61" s="26">
        <v>-18.1006</v>
      </c>
      <c r="K61" s="26">
        <v>-54.5519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5006606.0</v>
      </c>
      <c r="B62" s="18" t="s">
        <v>1844</v>
      </c>
      <c r="C62" s="19">
        <v>60916.0</v>
      </c>
      <c r="D62" s="19">
        <v>38480.0</v>
      </c>
      <c r="E62" s="19">
        <v>39386.0</v>
      </c>
      <c r="F62" s="19">
        <v>62054.0</v>
      </c>
      <c r="G62" s="19">
        <v>15812.0</v>
      </c>
      <c r="H62" s="19">
        <v>77866.0</v>
      </c>
      <c r="I62" s="20"/>
      <c r="J62" s="21">
        <v>-22.5361</v>
      </c>
      <c r="K62" s="21">
        <v>-55.7256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5006903.0</v>
      </c>
      <c r="B63" s="23" t="s">
        <v>1845</v>
      </c>
      <c r="C63" s="24">
        <v>13316.0</v>
      </c>
      <c r="D63" s="24">
        <v>8232.0</v>
      </c>
      <c r="E63" s="24">
        <v>7137.0</v>
      </c>
      <c r="F63" s="24">
        <v>10059.0</v>
      </c>
      <c r="G63" s="24">
        <v>5310.0</v>
      </c>
      <c r="H63" s="24">
        <v>15369.0</v>
      </c>
      <c r="I63" s="25"/>
      <c r="J63" s="26">
        <v>-21.6989</v>
      </c>
      <c r="K63" s="26">
        <v>-57.8825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5007109.0</v>
      </c>
      <c r="B64" s="18" t="s">
        <v>1846</v>
      </c>
      <c r="C64" s="19">
        <v>16721.0</v>
      </c>
      <c r="D64" s="19">
        <v>10989.0</v>
      </c>
      <c r="E64" s="19">
        <v>9978.0</v>
      </c>
      <c r="F64" s="19">
        <v>12973.0</v>
      </c>
      <c r="G64" s="19">
        <v>7994.0</v>
      </c>
      <c r="H64" s="19">
        <v>20967.0</v>
      </c>
      <c r="I64" s="20"/>
      <c r="J64" s="21">
        <v>-20.4431</v>
      </c>
      <c r="K64" s="21">
        <v>-53.7592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5007208.0</v>
      </c>
      <c r="B65" s="23" t="s">
        <v>1847</v>
      </c>
      <c r="C65" s="24">
        <v>22640.0</v>
      </c>
      <c r="D65" s="24">
        <v>15699.0</v>
      </c>
      <c r="E65" s="24">
        <v>14948.0</v>
      </c>
      <c r="F65" s="24">
        <v>24540.0</v>
      </c>
      <c r="G65" s="24">
        <v>6107.0</v>
      </c>
      <c r="H65" s="24">
        <v>30647.0</v>
      </c>
      <c r="I65" s="25"/>
      <c r="J65" s="26">
        <v>-21.8019</v>
      </c>
      <c r="K65" s="26">
        <v>-54.5464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5007307.0</v>
      </c>
      <c r="B66" s="18" t="s">
        <v>1848</v>
      </c>
      <c r="C66" s="19">
        <v>5432.0</v>
      </c>
      <c r="D66" s="19">
        <v>2606.0</v>
      </c>
      <c r="E66" s="19">
        <v>2434.0</v>
      </c>
      <c r="F66" s="19">
        <v>3669.0</v>
      </c>
      <c r="G66" s="19">
        <v>1371.0</v>
      </c>
      <c r="H66" s="19">
        <v>5040.0</v>
      </c>
      <c r="I66" s="20"/>
      <c r="J66" s="21">
        <v>-19.4494</v>
      </c>
      <c r="K66" s="21">
        <v>-54.9869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5007406.0</v>
      </c>
      <c r="B67" s="23" t="s">
        <v>1849</v>
      </c>
      <c r="C67" s="24">
        <v>18138.0</v>
      </c>
      <c r="D67" s="24">
        <v>9486.0</v>
      </c>
      <c r="E67" s="24">
        <v>9406.0</v>
      </c>
      <c r="F67" s="24">
        <v>16296.0</v>
      </c>
      <c r="G67" s="24">
        <v>2596.0</v>
      </c>
      <c r="H67" s="24">
        <v>18892.0</v>
      </c>
      <c r="I67" s="25"/>
      <c r="J67" s="26">
        <v>-18.9181</v>
      </c>
      <c r="K67" s="26">
        <v>-54.8442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5007505.0</v>
      </c>
      <c r="B68" s="18" t="s">
        <v>1850</v>
      </c>
      <c r="C68" s="19">
        <v>4358.0</v>
      </c>
      <c r="D68" s="19">
        <v>2570.0</v>
      </c>
      <c r="E68" s="19">
        <v>2352.0</v>
      </c>
      <c r="F68" s="19">
        <v>2884.0</v>
      </c>
      <c r="G68" s="19">
        <v>2038.0</v>
      </c>
      <c r="H68" s="19">
        <v>4922.0</v>
      </c>
      <c r="I68" s="20"/>
      <c r="J68" s="21">
        <v>-19.9531</v>
      </c>
      <c r="K68" s="21">
        <v>-54.8925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5007554.0</v>
      </c>
      <c r="B69" s="23" t="s">
        <v>1851</v>
      </c>
      <c r="C69" s="24">
        <v>6640.0</v>
      </c>
      <c r="D69" s="24">
        <v>3805.0</v>
      </c>
      <c r="E69" s="24">
        <v>3449.0</v>
      </c>
      <c r="F69" s="24">
        <v>3534.0</v>
      </c>
      <c r="G69" s="24">
        <v>3720.0</v>
      </c>
      <c r="H69" s="24">
        <v>7254.0</v>
      </c>
      <c r="I69" s="25"/>
      <c r="J69" s="26">
        <v>-21.3028</v>
      </c>
      <c r="K69" s="26">
        <v>-52.8306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5007695.0</v>
      </c>
      <c r="B70" s="18" t="s">
        <v>1852</v>
      </c>
      <c r="C70" s="19">
        <v>16821.0</v>
      </c>
      <c r="D70" s="19">
        <v>11173.0</v>
      </c>
      <c r="E70" s="19">
        <v>10991.0</v>
      </c>
      <c r="F70" s="19">
        <v>19274.0</v>
      </c>
      <c r="G70" s="19">
        <v>2890.0</v>
      </c>
      <c r="H70" s="19">
        <v>22164.0</v>
      </c>
      <c r="I70" s="20"/>
      <c r="J70" s="21">
        <v>-19.3953</v>
      </c>
      <c r="K70" s="21">
        <v>-54.5664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5007802.0</v>
      </c>
      <c r="B71" s="23" t="s">
        <v>1853</v>
      </c>
      <c r="C71" s="24">
        <v>6085.0</v>
      </c>
      <c r="D71" s="24">
        <v>3209.0</v>
      </c>
      <c r="E71" s="24">
        <v>3068.0</v>
      </c>
      <c r="F71" s="24">
        <v>4771.0</v>
      </c>
      <c r="G71" s="24">
        <v>1506.0</v>
      </c>
      <c r="H71" s="24">
        <v>6277.0</v>
      </c>
      <c r="I71" s="25"/>
      <c r="J71" s="26">
        <v>-20.3672</v>
      </c>
      <c r="K71" s="26">
        <v>-51.4189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5007703.0</v>
      </c>
      <c r="B72" s="18" t="s">
        <v>1854</v>
      </c>
      <c r="C72" s="19">
        <v>10936.0</v>
      </c>
      <c r="D72" s="19">
        <v>5484.0</v>
      </c>
      <c r="E72" s="19">
        <v>5296.0</v>
      </c>
      <c r="F72" s="19">
        <v>8974.0</v>
      </c>
      <c r="G72" s="19">
        <v>1806.0</v>
      </c>
      <c r="H72" s="19">
        <v>10780.0</v>
      </c>
      <c r="I72" s="20"/>
      <c r="J72" s="21">
        <v>-23.9703</v>
      </c>
      <c r="K72" s="21">
        <v>-55.0356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5007901.0</v>
      </c>
      <c r="B73" s="23" t="s">
        <v>1855</v>
      </c>
      <c r="C73" s="24">
        <v>23483.0</v>
      </c>
      <c r="D73" s="24">
        <v>21508.0</v>
      </c>
      <c r="E73" s="24">
        <v>20568.0</v>
      </c>
      <c r="F73" s="24">
        <v>27723.0</v>
      </c>
      <c r="G73" s="24">
        <v>14353.0</v>
      </c>
      <c r="H73" s="24">
        <v>42076.0</v>
      </c>
      <c r="I73" s="25"/>
      <c r="J73" s="26">
        <v>-20.9319</v>
      </c>
      <c r="K73" s="26">
        <v>-54.9614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5007935.0</v>
      </c>
      <c r="B74" s="18" t="s">
        <v>1856</v>
      </c>
      <c r="C74" s="19">
        <v>9543.0</v>
      </c>
      <c r="D74" s="19">
        <v>7865.0</v>
      </c>
      <c r="E74" s="19">
        <v>7002.0</v>
      </c>
      <c r="F74" s="19">
        <v>13434.0</v>
      </c>
      <c r="G74" s="19">
        <v>1433.0</v>
      </c>
      <c r="H74" s="19">
        <v>14867.0</v>
      </c>
      <c r="I74" s="20"/>
      <c r="J74" s="21">
        <v>-17.5769</v>
      </c>
      <c r="K74" s="21">
        <v>-54.7578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5007950.0</v>
      </c>
      <c r="B75" s="23" t="s">
        <v>1857</v>
      </c>
      <c r="C75" s="24">
        <v>8717.0</v>
      </c>
      <c r="D75" s="24">
        <v>5274.0</v>
      </c>
      <c r="E75" s="24">
        <v>4941.0</v>
      </c>
      <c r="F75" s="24">
        <v>3767.0</v>
      </c>
      <c r="G75" s="24">
        <v>6448.0</v>
      </c>
      <c r="H75" s="24">
        <v>10215.0</v>
      </c>
      <c r="I75" s="25"/>
      <c r="J75" s="26">
        <v>-23.6325</v>
      </c>
      <c r="K75" s="26">
        <v>-55.0158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5007976.0</v>
      </c>
      <c r="B76" s="18" t="s">
        <v>1858</v>
      </c>
      <c r="C76" s="19">
        <v>3493.0</v>
      </c>
      <c r="D76" s="19">
        <v>1805.0</v>
      </c>
      <c r="E76" s="19">
        <v>1707.0</v>
      </c>
      <c r="F76" s="19">
        <v>2448.0</v>
      </c>
      <c r="G76" s="19">
        <v>1064.0</v>
      </c>
      <c r="H76" s="19">
        <v>3512.0</v>
      </c>
      <c r="I76" s="20"/>
      <c r="J76" s="21">
        <v>-22.4878</v>
      </c>
      <c r="K76" s="21">
        <v>-53.3514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5008008.0</v>
      </c>
      <c r="B77" s="23" t="s">
        <v>1859</v>
      </c>
      <c r="C77" s="24">
        <v>11662.0</v>
      </c>
      <c r="D77" s="24">
        <v>9146.0</v>
      </c>
      <c r="E77" s="24">
        <v>8016.0</v>
      </c>
      <c r="F77" s="24">
        <v>7284.0</v>
      </c>
      <c r="G77" s="24">
        <v>9878.0</v>
      </c>
      <c r="H77" s="24">
        <v>17162.0</v>
      </c>
      <c r="I77" s="25"/>
      <c r="J77" s="26">
        <v>-20.4422</v>
      </c>
      <c r="K77" s="26">
        <v>-54.8603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5008305.0</v>
      </c>
      <c r="B78" s="18" t="s">
        <v>1860</v>
      </c>
      <c r="C78" s="19">
        <v>79059.0</v>
      </c>
      <c r="D78" s="19">
        <v>50468.0</v>
      </c>
      <c r="E78" s="19">
        <v>51254.0</v>
      </c>
      <c r="F78" s="19">
        <v>96995.0</v>
      </c>
      <c r="G78" s="19">
        <v>4727.0</v>
      </c>
      <c r="H78" s="19">
        <v>101722.0</v>
      </c>
      <c r="I78" s="20"/>
      <c r="J78" s="21">
        <v>-20.7511</v>
      </c>
      <c r="K78" s="21">
        <v>-51.6783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65">
        <v>5008404.0</v>
      </c>
      <c r="B79" s="67" t="s">
        <v>1861</v>
      </c>
      <c r="C79" s="68">
        <v>5779.0</v>
      </c>
      <c r="D79" s="68">
        <v>2959.0</v>
      </c>
      <c r="E79" s="68">
        <v>2942.0</v>
      </c>
      <c r="F79" s="68">
        <v>4243.0</v>
      </c>
      <c r="G79" s="68">
        <v>1658.0</v>
      </c>
      <c r="H79" s="68">
        <v>5901.0</v>
      </c>
      <c r="I79" s="147"/>
      <c r="J79" s="26">
        <v>-22.4092</v>
      </c>
      <c r="K79" s="26">
        <v>-54.4356</v>
      </c>
      <c r="L79" s="147"/>
      <c r="M79" s="147"/>
      <c r="N79" s="147"/>
      <c r="O79" s="147"/>
      <c r="P79" s="147"/>
      <c r="Q79" s="147"/>
      <c r="R79" s="147"/>
      <c r="S79" s="147"/>
      <c r="T79" s="147"/>
      <c r="U79" s="147"/>
      <c r="V79" s="147"/>
      <c r="W79" s="147"/>
      <c r="X79" s="147"/>
      <c r="Y79" s="147"/>
      <c r="Z79" s="147"/>
    </row>
    <row r="80" ht="15.75" customHeight="1">
      <c r="A80" s="70" t="s">
        <v>81</v>
      </c>
      <c r="B80" s="71" t="s">
        <v>46</v>
      </c>
      <c r="C80" s="72">
        <f t="shared" ref="C80:H80" si="1">SUM(C2:C79)</f>
        <v>2078001</v>
      </c>
      <c r="D80" s="72">
        <f t="shared" si="1"/>
        <v>1220175</v>
      </c>
      <c r="E80" s="72">
        <f t="shared" si="1"/>
        <v>1229166</v>
      </c>
      <c r="F80" s="72">
        <f t="shared" si="1"/>
        <v>2097716</v>
      </c>
      <c r="G80" s="72">
        <f t="shared" si="1"/>
        <v>351625</v>
      </c>
      <c r="H80" s="72">
        <f t="shared" si="1"/>
        <v>2449341</v>
      </c>
      <c r="I80" s="73">
        <f>COUNTA($A$2:A79)</f>
        <v>78</v>
      </c>
      <c r="J80" s="74"/>
      <c r="K80" s="74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9.5" customHeight="1">
      <c r="A81" s="148" t="s">
        <v>1862</v>
      </c>
      <c r="B81" s="149"/>
      <c r="C81" s="150"/>
      <c r="D81" s="150"/>
      <c r="E81" s="150"/>
      <c r="F81" s="150"/>
      <c r="G81" s="150"/>
      <c r="H81" s="150"/>
      <c r="I81" s="149"/>
      <c r="J81" s="26"/>
      <c r="K81" s="26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2010&amp;CMATO GROSSO DO SUL&amp;RDE</oddHeader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3100104.0</v>
      </c>
      <c r="B2" s="18" t="s">
        <v>1863</v>
      </c>
      <c r="C2" s="19">
        <v>6446.0</v>
      </c>
      <c r="D2" s="19">
        <v>3399.0</v>
      </c>
      <c r="E2" s="19">
        <v>3305.0</v>
      </c>
      <c r="F2" s="19">
        <v>4189.0</v>
      </c>
      <c r="G2" s="19">
        <v>2515.0</v>
      </c>
      <c r="H2" s="19">
        <v>6704.0</v>
      </c>
      <c r="I2" s="20"/>
      <c r="J2" s="21">
        <v>-18.4856</v>
      </c>
      <c r="K2" s="21">
        <v>-47.4031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3100203.0</v>
      </c>
      <c r="B3" s="23" t="s">
        <v>1864</v>
      </c>
      <c r="C3" s="24">
        <v>22360.0</v>
      </c>
      <c r="D3" s="24">
        <v>11229.0</v>
      </c>
      <c r="E3" s="24">
        <v>11471.0</v>
      </c>
      <c r="F3" s="24">
        <v>19714.0</v>
      </c>
      <c r="G3" s="24">
        <v>2986.0</v>
      </c>
      <c r="H3" s="24">
        <v>22700.0</v>
      </c>
      <c r="I3" s="25"/>
      <c r="J3" s="26">
        <v>-19.16</v>
      </c>
      <c r="K3" s="26">
        <v>-45.4458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3100302.0</v>
      </c>
      <c r="B4" s="18" t="s">
        <v>1865</v>
      </c>
      <c r="C4" s="19">
        <v>13348.0</v>
      </c>
      <c r="D4" s="19">
        <v>6670.0</v>
      </c>
      <c r="E4" s="19">
        <v>6641.0</v>
      </c>
      <c r="F4" s="19">
        <v>7284.0</v>
      </c>
      <c r="G4" s="19">
        <v>6027.0</v>
      </c>
      <c r="H4" s="19">
        <v>13311.0</v>
      </c>
      <c r="I4" s="20"/>
      <c r="J4" s="21">
        <v>-20.3011</v>
      </c>
      <c r="K4" s="21">
        <v>-42.4775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3100401.0</v>
      </c>
      <c r="B5" s="23" t="s">
        <v>1866</v>
      </c>
      <c r="C5" s="24">
        <v>3889.0</v>
      </c>
      <c r="D5" s="24">
        <v>1895.0</v>
      </c>
      <c r="E5" s="24">
        <v>2029.0</v>
      </c>
      <c r="F5" s="24">
        <v>2553.0</v>
      </c>
      <c r="G5" s="24">
        <v>1371.0</v>
      </c>
      <c r="H5" s="24">
        <v>3924.0</v>
      </c>
      <c r="I5" s="25"/>
      <c r="J5" s="26">
        <v>-20.3625</v>
      </c>
      <c r="K5" s="26">
        <v>-43.1447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3100500.0</v>
      </c>
      <c r="B6" s="18" t="s">
        <v>1867</v>
      </c>
      <c r="C6" s="19">
        <v>11489.0</v>
      </c>
      <c r="D6" s="19">
        <v>5231.0</v>
      </c>
      <c r="E6" s="19">
        <v>5067.0</v>
      </c>
      <c r="F6" s="19">
        <v>4826.0</v>
      </c>
      <c r="G6" s="19">
        <v>5472.0</v>
      </c>
      <c r="H6" s="19">
        <v>10298.0</v>
      </c>
      <c r="I6" s="20"/>
      <c r="J6" s="21">
        <v>-19.0731</v>
      </c>
      <c r="K6" s="21">
        <v>-42.5464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3100609.0</v>
      </c>
      <c r="B7" s="23" t="s">
        <v>1650</v>
      </c>
      <c r="C7" s="24">
        <v>17795.0</v>
      </c>
      <c r="D7" s="24">
        <v>7739.0</v>
      </c>
      <c r="E7" s="24">
        <v>7454.0</v>
      </c>
      <c r="F7" s="24">
        <v>7042.0</v>
      </c>
      <c r="G7" s="24">
        <v>8151.0</v>
      </c>
      <c r="H7" s="24">
        <v>15193.0</v>
      </c>
      <c r="I7" s="25"/>
      <c r="J7" s="26">
        <v>-14.05</v>
      </c>
      <c r="K7" s="26">
        <v>-52.1586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3100708.0</v>
      </c>
      <c r="B8" s="18" t="s">
        <v>1868</v>
      </c>
      <c r="C8" s="19">
        <v>2092.0</v>
      </c>
      <c r="D8" s="19">
        <v>1071.0</v>
      </c>
      <c r="E8" s="19">
        <v>949.0</v>
      </c>
      <c r="F8" s="19">
        <v>1516.0</v>
      </c>
      <c r="G8" s="19">
        <v>504.0</v>
      </c>
      <c r="H8" s="19">
        <v>2020.0</v>
      </c>
      <c r="I8" s="20"/>
      <c r="J8" s="21">
        <v>-20.0564</v>
      </c>
      <c r="K8" s="21">
        <v>-48.1089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3100807.0</v>
      </c>
      <c r="B9" s="23" t="s">
        <v>1869</v>
      </c>
      <c r="C9" s="24">
        <v>3562.0</v>
      </c>
      <c r="D9" s="24">
        <v>2055.0</v>
      </c>
      <c r="E9" s="24">
        <v>1994.0</v>
      </c>
      <c r="F9" s="24">
        <v>2337.0</v>
      </c>
      <c r="G9" s="24">
        <v>1712.0</v>
      </c>
      <c r="H9" s="24">
        <v>4049.0</v>
      </c>
      <c r="I9" s="25"/>
      <c r="J9" s="26">
        <v>-20.9425</v>
      </c>
      <c r="K9" s="26">
        <v>-45.3928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3100906.0</v>
      </c>
      <c r="B10" s="18" t="s">
        <v>1870</v>
      </c>
      <c r="C10" s="19">
        <v>17845.0</v>
      </c>
      <c r="D10" s="19">
        <v>9318.0</v>
      </c>
      <c r="E10" s="19">
        <v>9164.0</v>
      </c>
      <c r="F10" s="19">
        <v>14321.0</v>
      </c>
      <c r="G10" s="19">
        <v>4161.0</v>
      </c>
      <c r="H10" s="19">
        <v>18482.0</v>
      </c>
      <c r="I10" s="20"/>
      <c r="J10" s="21">
        <v>-17.0822</v>
      </c>
      <c r="K10" s="21">
        <v>-40.9358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3101003.0</v>
      </c>
      <c r="B11" s="23" t="s">
        <v>1871</v>
      </c>
      <c r="C11" s="24">
        <v>11878.0</v>
      </c>
      <c r="D11" s="24">
        <v>6527.0</v>
      </c>
      <c r="E11" s="24">
        <v>6191.0</v>
      </c>
      <c r="F11" s="24">
        <v>8943.0</v>
      </c>
      <c r="G11" s="24">
        <v>3775.0</v>
      </c>
      <c r="H11" s="24">
        <v>12718.0</v>
      </c>
      <c r="I11" s="25"/>
      <c r="J11" s="26">
        <v>-15.7472</v>
      </c>
      <c r="K11" s="26">
        <v>-41.46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3101102.0</v>
      </c>
      <c r="B12" s="18" t="s">
        <v>1872</v>
      </c>
      <c r="C12" s="19">
        <v>25105.0</v>
      </c>
      <c r="D12" s="19">
        <v>12060.0</v>
      </c>
      <c r="E12" s="19">
        <v>12909.0</v>
      </c>
      <c r="F12" s="19">
        <v>19705.0</v>
      </c>
      <c r="G12" s="19">
        <v>5264.0</v>
      </c>
      <c r="H12" s="19">
        <v>24969.0</v>
      </c>
      <c r="I12" s="20"/>
      <c r="J12" s="21">
        <v>-19.4958</v>
      </c>
      <c r="K12" s="21">
        <v>-41.0639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3101201.0</v>
      </c>
      <c r="B13" s="23" t="s">
        <v>1873</v>
      </c>
      <c r="C13" s="24">
        <v>6469.0</v>
      </c>
      <c r="D13" s="24">
        <v>3212.0</v>
      </c>
      <c r="E13" s="24">
        <v>2961.0</v>
      </c>
      <c r="F13" s="24">
        <v>3123.0</v>
      </c>
      <c r="G13" s="24">
        <v>3050.0</v>
      </c>
      <c r="H13" s="24">
        <v>6173.0</v>
      </c>
      <c r="I13" s="25"/>
      <c r="J13" s="26">
        <v>-21.9756</v>
      </c>
      <c r="K13" s="26">
        <v>-44.6031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3101300.0</v>
      </c>
      <c r="B14" s="18" t="s">
        <v>1874</v>
      </c>
      <c r="C14" s="19">
        <v>2800.0</v>
      </c>
      <c r="D14" s="19">
        <v>1408.0</v>
      </c>
      <c r="E14" s="19">
        <v>1301.0</v>
      </c>
      <c r="F14" s="19">
        <v>1110.0</v>
      </c>
      <c r="G14" s="19">
        <v>1599.0</v>
      </c>
      <c r="H14" s="19">
        <v>2709.0</v>
      </c>
      <c r="I14" s="20"/>
      <c r="J14" s="21">
        <v>-22.1706</v>
      </c>
      <c r="K14" s="21">
        <v>-44.6419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3101409.0</v>
      </c>
      <c r="B15" s="23" t="s">
        <v>1875</v>
      </c>
      <c r="C15" s="24">
        <v>2841.0</v>
      </c>
      <c r="D15" s="24">
        <v>1488.0</v>
      </c>
      <c r="E15" s="24">
        <v>1425.0</v>
      </c>
      <c r="F15" s="24">
        <v>2012.0</v>
      </c>
      <c r="G15" s="24">
        <v>901.0</v>
      </c>
      <c r="H15" s="24">
        <v>2913.0</v>
      </c>
      <c r="I15" s="25"/>
      <c r="J15" s="26">
        <v>-22.2008</v>
      </c>
      <c r="K15" s="26">
        <v>-46.6158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3101508.0</v>
      </c>
      <c r="B16" s="18" t="s">
        <v>1876</v>
      </c>
      <c r="C16" s="19">
        <v>33610.0</v>
      </c>
      <c r="D16" s="19">
        <v>16541.0</v>
      </c>
      <c r="E16" s="19">
        <v>17800.0</v>
      </c>
      <c r="F16" s="19">
        <v>32062.0</v>
      </c>
      <c r="G16" s="19">
        <v>2279.0</v>
      </c>
      <c r="H16" s="19">
        <v>34341.0</v>
      </c>
      <c r="I16" s="20"/>
      <c r="J16" s="21">
        <v>-21.8878</v>
      </c>
      <c r="K16" s="21">
        <v>-42.7044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3101607.0</v>
      </c>
      <c r="B17" s="23" t="s">
        <v>1877</v>
      </c>
      <c r="C17" s="24">
        <v>66957.0</v>
      </c>
      <c r="D17" s="24">
        <v>36049.0</v>
      </c>
      <c r="E17" s="24">
        <v>37673.0</v>
      </c>
      <c r="F17" s="24">
        <v>69127.0</v>
      </c>
      <c r="G17" s="24">
        <v>4595.0</v>
      </c>
      <c r="H17" s="24">
        <v>73722.0</v>
      </c>
      <c r="I17" s="25"/>
      <c r="J17" s="26">
        <v>-21.4292</v>
      </c>
      <c r="K17" s="26">
        <v>-45.9472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3101631.0</v>
      </c>
      <c r="B18" s="18" t="s">
        <v>1878</v>
      </c>
      <c r="C18" s="19">
        <v>5101.0</v>
      </c>
      <c r="D18" s="19">
        <v>3116.0</v>
      </c>
      <c r="E18" s="19">
        <v>2962.0</v>
      </c>
      <c r="F18" s="19">
        <v>4032.0</v>
      </c>
      <c r="G18" s="19">
        <v>2046.0</v>
      </c>
      <c r="H18" s="19">
        <v>6078.0</v>
      </c>
      <c r="I18" s="20"/>
      <c r="J18" s="21">
        <v>-21.1453</v>
      </c>
      <c r="K18" s="21">
        <v>-43.7769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3101706.0</v>
      </c>
      <c r="B19" s="23" t="s">
        <v>1879</v>
      </c>
      <c r="C19" s="24">
        <v>35385.0</v>
      </c>
      <c r="D19" s="24">
        <v>19536.0</v>
      </c>
      <c r="E19" s="24">
        <v>19243.0</v>
      </c>
      <c r="F19" s="24">
        <v>31751.0</v>
      </c>
      <c r="G19" s="24">
        <v>7028.0</v>
      </c>
      <c r="H19" s="24">
        <v>38779.0</v>
      </c>
      <c r="I19" s="25"/>
      <c r="J19" s="26">
        <v>-16.1836</v>
      </c>
      <c r="K19" s="26">
        <v>-40.6944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3101805.0</v>
      </c>
      <c r="B20" s="18" t="s">
        <v>1880</v>
      </c>
      <c r="C20" s="19">
        <v>6966.0</v>
      </c>
      <c r="D20" s="19">
        <v>3590.0</v>
      </c>
      <c r="E20" s="19">
        <v>3582.0</v>
      </c>
      <c r="F20" s="19">
        <v>5660.0</v>
      </c>
      <c r="G20" s="19">
        <v>1512.0</v>
      </c>
      <c r="H20" s="19">
        <v>7172.0</v>
      </c>
      <c r="I20" s="20"/>
      <c r="J20" s="21">
        <v>-18.9742</v>
      </c>
      <c r="K20" s="21">
        <v>-41.9703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3101904.0</v>
      </c>
      <c r="B21" s="23" t="s">
        <v>1881</v>
      </c>
      <c r="C21" s="24">
        <v>17031.0</v>
      </c>
      <c r="D21" s="24">
        <v>9494.0</v>
      </c>
      <c r="E21" s="24">
        <v>8996.0</v>
      </c>
      <c r="F21" s="24">
        <v>14994.0</v>
      </c>
      <c r="G21" s="24">
        <v>3496.0</v>
      </c>
      <c r="H21" s="24">
        <v>18490.0</v>
      </c>
      <c r="I21" s="25"/>
      <c r="J21" s="26">
        <v>-20.8636</v>
      </c>
      <c r="K21" s="26">
        <v>-46.3881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3102001.0</v>
      </c>
      <c r="B22" s="18" t="s">
        <v>1882</v>
      </c>
      <c r="C22" s="19">
        <v>12976.0</v>
      </c>
      <c r="D22" s="19">
        <v>6978.0</v>
      </c>
      <c r="E22" s="19">
        <v>6736.0</v>
      </c>
      <c r="F22" s="19">
        <v>10000.0</v>
      </c>
      <c r="G22" s="19">
        <v>3714.0</v>
      </c>
      <c r="H22" s="19">
        <v>13714.0</v>
      </c>
      <c r="I22" s="20"/>
      <c r="J22" s="21">
        <v>-21.2492</v>
      </c>
      <c r="K22" s="21">
        <v>-46.1431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3102050.0</v>
      </c>
      <c r="B23" s="23" t="s">
        <v>1883</v>
      </c>
      <c r="C23" s="24">
        <v>4673.0</v>
      </c>
      <c r="D23" s="24">
        <v>2726.0</v>
      </c>
      <c r="E23" s="24">
        <v>2571.0</v>
      </c>
      <c r="F23" s="24">
        <v>3972.0</v>
      </c>
      <c r="G23" s="24">
        <v>1325.0</v>
      </c>
      <c r="H23" s="24">
        <v>5297.0</v>
      </c>
      <c r="I23" s="25"/>
      <c r="J23" s="26">
        <v>-20.4333</v>
      </c>
      <c r="K23" s="26">
        <v>-41.8683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3153509.0</v>
      </c>
      <c r="B24" s="18" t="s">
        <v>1884</v>
      </c>
      <c r="C24" s="19">
        <v>8458.0</v>
      </c>
      <c r="D24" s="19">
        <v>4252.0</v>
      </c>
      <c r="E24" s="19">
        <v>4071.0</v>
      </c>
      <c r="F24" s="19">
        <v>4302.0</v>
      </c>
      <c r="G24" s="19">
        <v>4021.0</v>
      </c>
      <c r="H24" s="19">
        <v>8323.0</v>
      </c>
      <c r="I24" s="20"/>
      <c r="J24" s="21">
        <v>-20.4239</v>
      </c>
      <c r="K24" s="21">
        <v>-41.9664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3102100.0</v>
      </c>
      <c r="B25" s="23" t="s">
        <v>1885</v>
      </c>
      <c r="C25" s="24">
        <v>13858.0</v>
      </c>
      <c r="D25" s="24">
        <v>6102.0</v>
      </c>
      <c r="E25" s="24">
        <v>6056.0</v>
      </c>
      <c r="F25" s="24">
        <v>5069.0</v>
      </c>
      <c r="G25" s="24">
        <v>7089.0</v>
      </c>
      <c r="H25" s="24">
        <v>12158.0</v>
      </c>
      <c r="I25" s="25"/>
      <c r="J25" s="26">
        <v>-21.0258</v>
      </c>
      <c r="K25" s="26">
        <v>-43.4114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3102209.0</v>
      </c>
      <c r="B26" s="18" t="s">
        <v>1886</v>
      </c>
      <c r="C26" s="19">
        <v>5212.0</v>
      </c>
      <c r="D26" s="19">
        <v>2237.0</v>
      </c>
      <c r="E26" s="19">
        <v>2206.0</v>
      </c>
      <c r="F26" s="19">
        <v>2119.0</v>
      </c>
      <c r="G26" s="19">
        <v>2324.0</v>
      </c>
      <c r="H26" s="19">
        <v>4443.0</v>
      </c>
      <c r="I26" s="20"/>
      <c r="J26" s="21">
        <v>-19.4172</v>
      </c>
      <c r="K26" s="21">
        <v>-41.7286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3102308.0</v>
      </c>
      <c r="B27" s="23" t="s">
        <v>1887</v>
      </c>
      <c r="C27" s="24">
        <v>15588.0</v>
      </c>
      <c r="D27" s="24">
        <v>7536.0</v>
      </c>
      <c r="E27" s="24">
        <v>7727.0</v>
      </c>
      <c r="F27" s="24">
        <v>11433.0</v>
      </c>
      <c r="G27" s="24">
        <v>3830.0</v>
      </c>
      <c r="H27" s="24">
        <v>15263.0</v>
      </c>
      <c r="I27" s="25"/>
      <c r="J27" s="26">
        <v>-20.1067</v>
      </c>
      <c r="K27" s="26">
        <v>-43.0489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3102407.0</v>
      </c>
      <c r="B28" s="137" t="s">
        <v>1888</v>
      </c>
      <c r="C28" s="138">
        <v>3527.0</v>
      </c>
      <c r="D28" s="138">
        <v>1777.0</v>
      </c>
      <c r="E28" s="138">
        <v>1771.0</v>
      </c>
      <c r="F28" s="138">
        <v>1450.0</v>
      </c>
      <c r="G28" s="138">
        <v>2098.0</v>
      </c>
      <c r="H28" s="138">
        <v>3548.0</v>
      </c>
      <c r="I28" s="20"/>
      <c r="J28" s="21">
        <v>-18.7361</v>
      </c>
      <c r="K28" s="21">
        <v>-43.3653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3102506.0</v>
      </c>
      <c r="B29" s="23" t="s">
        <v>1889</v>
      </c>
      <c r="C29" s="24">
        <v>5477.0</v>
      </c>
      <c r="D29" s="24">
        <v>2484.0</v>
      </c>
      <c r="E29" s="24">
        <v>2568.0</v>
      </c>
      <c r="F29" s="24">
        <v>2642.0</v>
      </c>
      <c r="G29" s="24">
        <v>2410.0</v>
      </c>
      <c r="H29" s="24">
        <v>5052.0</v>
      </c>
      <c r="I29" s="25"/>
      <c r="J29" s="26">
        <v>-20.5072</v>
      </c>
      <c r="K29" s="26">
        <v>-42.8025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3102605.0</v>
      </c>
      <c r="B30" s="18" t="s">
        <v>1890</v>
      </c>
      <c r="C30" s="19">
        <v>32968.0</v>
      </c>
      <c r="D30" s="19">
        <v>18707.0</v>
      </c>
      <c r="E30" s="19">
        <v>18595.0</v>
      </c>
      <c r="F30" s="19">
        <v>28059.0</v>
      </c>
      <c r="G30" s="19">
        <v>9243.0</v>
      </c>
      <c r="H30" s="19">
        <v>37302.0</v>
      </c>
      <c r="I30" s="20"/>
      <c r="J30" s="21">
        <v>-22.0681</v>
      </c>
      <c r="K30" s="21">
        <v>-46.5692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3102803.0</v>
      </c>
      <c r="B31" s="23" t="s">
        <v>1891</v>
      </c>
      <c r="C31" s="24">
        <v>12310.0</v>
      </c>
      <c r="D31" s="24">
        <v>6061.0</v>
      </c>
      <c r="E31" s="24">
        <v>6085.0</v>
      </c>
      <c r="F31" s="24">
        <v>9798.0</v>
      </c>
      <c r="G31" s="24">
        <v>2348.0</v>
      </c>
      <c r="H31" s="24">
        <v>12146.0</v>
      </c>
      <c r="I31" s="25"/>
      <c r="J31" s="26">
        <v>-21.7397</v>
      </c>
      <c r="K31" s="26">
        <v>-44.3092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3102852.0</v>
      </c>
      <c r="B32" s="18" t="s">
        <v>1892</v>
      </c>
      <c r="C32" s="19">
        <v>7468.0</v>
      </c>
      <c r="D32" s="19">
        <v>3950.0</v>
      </c>
      <c r="E32" s="19">
        <v>4053.0</v>
      </c>
      <c r="F32" s="19">
        <v>4036.0</v>
      </c>
      <c r="G32" s="19">
        <v>3967.0</v>
      </c>
      <c r="H32" s="19">
        <v>8003.0</v>
      </c>
      <c r="I32" s="20"/>
      <c r="J32" s="21">
        <v>-17.6022</v>
      </c>
      <c r="K32" s="21">
        <v>-42.1625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3102902.0</v>
      </c>
      <c r="B33" s="23" t="s">
        <v>1893</v>
      </c>
      <c r="C33" s="24">
        <v>10870.0</v>
      </c>
      <c r="D33" s="24">
        <v>5523.0</v>
      </c>
      <c r="E33" s="24">
        <v>5589.0</v>
      </c>
      <c r="F33" s="24">
        <v>7836.0</v>
      </c>
      <c r="G33" s="24">
        <v>3276.0</v>
      </c>
      <c r="H33" s="24">
        <v>11112.0</v>
      </c>
      <c r="I33" s="25"/>
      <c r="J33" s="26">
        <v>-21.3181</v>
      </c>
      <c r="K33" s="26">
        <v>-43.7467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3103009.0</v>
      </c>
      <c r="B34" s="18" t="s">
        <v>1894</v>
      </c>
      <c r="C34" s="19">
        <v>10044.0</v>
      </c>
      <c r="D34" s="19">
        <v>4831.0</v>
      </c>
      <c r="E34" s="19">
        <v>4742.0</v>
      </c>
      <c r="F34" s="19">
        <v>4671.0</v>
      </c>
      <c r="G34" s="19">
        <v>4902.0</v>
      </c>
      <c r="H34" s="19">
        <v>9573.0</v>
      </c>
      <c r="I34" s="20"/>
      <c r="J34" s="21">
        <v>-19.6528</v>
      </c>
      <c r="K34" s="21">
        <v>-42.8722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3103108.0</v>
      </c>
      <c r="B35" s="23" t="s">
        <v>1895</v>
      </c>
      <c r="C35" s="24">
        <v>1794.0</v>
      </c>
      <c r="D35" s="24">
        <v>861.0</v>
      </c>
      <c r="E35" s="24">
        <v>812.0</v>
      </c>
      <c r="F35" s="24">
        <v>1004.0</v>
      </c>
      <c r="G35" s="24">
        <v>669.0</v>
      </c>
      <c r="H35" s="24">
        <v>1673.0</v>
      </c>
      <c r="I35" s="25"/>
      <c r="J35" s="26">
        <v>-21.0161</v>
      </c>
      <c r="K35" s="26">
        <v>-42.1094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3103207.0</v>
      </c>
      <c r="B36" s="18" t="s">
        <v>1896</v>
      </c>
      <c r="C36" s="19">
        <v>2145.0</v>
      </c>
      <c r="D36" s="19">
        <v>1085.0</v>
      </c>
      <c r="E36" s="19">
        <v>1162.0</v>
      </c>
      <c r="F36" s="19">
        <v>1787.0</v>
      </c>
      <c r="G36" s="19">
        <v>460.0</v>
      </c>
      <c r="H36" s="19">
        <v>2247.0</v>
      </c>
      <c r="I36" s="20"/>
      <c r="J36" s="21">
        <v>-19.1986</v>
      </c>
      <c r="K36" s="21">
        <v>-44.2481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3103306.0</v>
      </c>
      <c r="B37" s="23" t="s">
        <v>1897</v>
      </c>
      <c r="C37" s="24">
        <v>2086.0</v>
      </c>
      <c r="D37" s="24">
        <v>1053.0</v>
      </c>
      <c r="E37" s="24">
        <v>1004.0</v>
      </c>
      <c r="F37" s="24">
        <v>1640.0</v>
      </c>
      <c r="G37" s="24">
        <v>417.0</v>
      </c>
      <c r="H37" s="24">
        <v>2057.0</v>
      </c>
      <c r="I37" s="25"/>
      <c r="J37" s="26">
        <v>-21.3425</v>
      </c>
      <c r="K37" s="26">
        <v>-43.3783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3103405.0</v>
      </c>
      <c r="B38" s="18" t="s">
        <v>1898</v>
      </c>
      <c r="C38" s="19">
        <v>35713.0</v>
      </c>
      <c r="D38" s="19">
        <v>17854.0</v>
      </c>
      <c r="E38" s="19">
        <v>18187.0</v>
      </c>
      <c r="F38" s="19">
        <v>23430.0</v>
      </c>
      <c r="G38" s="19">
        <v>12611.0</v>
      </c>
      <c r="H38" s="19">
        <v>36041.0</v>
      </c>
      <c r="I38" s="20"/>
      <c r="J38" s="21">
        <v>-16.8497</v>
      </c>
      <c r="K38" s="21">
        <v>-42.0703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3103504.0</v>
      </c>
      <c r="B39" s="23" t="s">
        <v>1899</v>
      </c>
      <c r="C39" s="24">
        <v>101974.0</v>
      </c>
      <c r="D39" s="24">
        <v>54135.0</v>
      </c>
      <c r="E39" s="24">
        <v>55644.0</v>
      </c>
      <c r="F39" s="24">
        <v>102558.0</v>
      </c>
      <c r="G39" s="24">
        <v>7221.0</v>
      </c>
      <c r="H39" s="24">
        <v>109779.0</v>
      </c>
      <c r="I39" s="25"/>
      <c r="J39" s="26">
        <v>-18.6472</v>
      </c>
      <c r="K39" s="26">
        <v>-48.1872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3103603.0</v>
      </c>
      <c r="B40" s="18" t="s">
        <v>1900</v>
      </c>
      <c r="C40" s="19">
        <v>2906.0</v>
      </c>
      <c r="D40" s="19">
        <v>1415.0</v>
      </c>
      <c r="E40" s="19">
        <v>1408.0</v>
      </c>
      <c r="F40" s="19">
        <v>2633.0</v>
      </c>
      <c r="G40" s="19">
        <v>190.0</v>
      </c>
      <c r="H40" s="19">
        <v>2823.0</v>
      </c>
      <c r="I40" s="20"/>
      <c r="J40" s="21">
        <v>-21.9111</v>
      </c>
      <c r="K40" s="21">
        <v>-44.2558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3103702.0</v>
      </c>
      <c r="B41" s="23" t="s">
        <v>1901</v>
      </c>
      <c r="C41" s="24">
        <v>7916.0</v>
      </c>
      <c r="D41" s="24">
        <v>4198.0</v>
      </c>
      <c r="E41" s="24">
        <v>3967.0</v>
      </c>
      <c r="F41" s="24">
        <v>3043.0</v>
      </c>
      <c r="G41" s="24">
        <v>5122.0</v>
      </c>
      <c r="H41" s="24">
        <v>8165.0</v>
      </c>
      <c r="I41" s="25"/>
      <c r="J41" s="26">
        <v>-20.6667</v>
      </c>
      <c r="K41" s="26">
        <v>-42.5208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3103751.0</v>
      </c>
      <c r="B42" s="18" t="s">
        <v>1902</v>
      </c>
      <c r="C42" s="19">
        <v>5309.0</v>
      </c>
      <c r="D42" s="19">
        <v>3163.0</v>
      </c>
      <c r="E42" s="19">
        <v>3070.0</v>
      </c>
      <c r="F42" s="19">
        <v>5904.0</v>
      </c>
      <c r="G42" s="19">
        <v>329.0</v>
      </c>
      <c r="H42" s="19">
        <v>6233.0</v>
      </c>
      <c r="I42" s="20"/>
      <c r="J42" s="21">
        <v>-18.4361</v>
      </c>
      <c r="K42" s="21">
        <v>-49.185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3103801.0</v>
      </c>
      <c r="B43" s="23" t="s">
        <v>1903</v>
      </c>
      <c r="C43" s="24">
        <v>2744.0</v>
      </c>
      <c r="D43" s="24">
        <v>1405.0</v>
      </c>
      <c r="E43" s="24">
        <v>1367.0</v>
      </c>
      <c r="F43" s="24">
        <v>2085.0</v>
      </c>
      <c r="G43" s="24">
        <v>687.0</v>
      </c>
      <c r="H43" s="24">
        <v>2772.0</v>
      </c>
      <c r="I43" s="25"/>
      <c r="J43" s="26">
        <v>-19.0339</v>
      </c>
      <c r="K43" s="26">
        <v>-46.1556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3103900.0</v>
      </c>
      <c r="B44" s="18" t="s">
        <v>1904</v>
      </c>
      <c r="C44" s="19">
        <v>6217.0</v>
      </c>
      <c r="D44" s="19">
        <v>4011.0</v>
      </c>
      <c r="E44" s="19">
        <v>3873.0</v>
      </c>
      <c r="F44" s="19">
        <v>6813.0</v>
      </c>
      <c r="G44" s="19">
        <v>1071.0</v>
      </c>
      <c r="H44" s="19">
        <v>7884.0</v>
      </c>
      <c r="I44" s="20"/>
      <c r="J44" s="21">
        <v>-19.9481</v>
      </c>
      <c r="K44" s="21">
        <v>-45.1656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3104007.0</v>
      </c>
      <c r="B45" s="23" t="s">
        <v>1905</v>
      </c>
      <c r="C45" s="24">
        <v>78997.0</v>
      </c>
      <c r="D45" s="24">
        <v>46275.0</v>
      </c>
      <c r="E45" s="24">
        <v>47408.0</v>
      </c>
      <c r="F45" s="24">
        <v>92300.0</v>
      </c>
      <c r="G45" s="24">
        <v>1383.0</v>
      </c>
      <c r="H45" s="24">
        <v>93683.0</v>
      </c>
      <c r="I45" s="25"/>
      <c r="J45" s="26">
        <v>-19.5933</v>
      </c>
      <c r="K45" s="26">
        <v>-46.9406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3104106.0</v>
      </c>
      <c r="B46" s="18" t="s">
        <v>1906</v>
      </c>
      <c r="C46" s="19">
        <v>8035.0</v>
      </c>
      <c r="D46" s="19">
        <v>4914.0</v>
      </c>
      <c r="E46" s="19">
        <v>4595.0</v>
      </c>
      <c r="F46" s="19">
        <v>8179.0</v>
      </c>
      <c r="G46" s="19">
        <v>1330.0</v>
      </c>
      <c r="H46" s="19">
        <v>9509.0</v>
      </c>
      <c r="I46" s="20"/>
      <c r="J46" s="21">
        <v>-21.3642</v>
      </c>
      <c r="K46" s="21">
        <v>-46.94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3104205.0</v>
      </c>
      <c r="B47" s="23" t="s">
        <v>1907</v>
      </c>
      <c r="C47" s="24">
        <v>32687.0</v>
      </c>
      <c r="D47" s="24">
        <v>18208.0</v>
      </c>
      <c r="E47" s="24">
        <v>18374.0</v>
      </c>
      <c r="F47" s="24">
        <v>33962.0</v>
      </c>
      <c r="G47" s="24">
        <v>2620.0</v>
      </c>
      <c r="H47" s="24">
        <v>36582.0</v>
      </c>
      <c r="I47" s="25"/>
      <c r="J47" s="26">
        <v>-20.2819</v>
      </c>
      <c r="K47" s="26">
        <v>-45.5394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3104304.0</v>
      </c>
      <c r="B48" s="18" t="s">
        <v>1908</v>
      </c>
      <c r="C48" s="19">
        <v>12228.0</v>
      </c>
      <c r="D48" s="19">
        <v>6925.0</v>
      </c>
      <c r="E48" s="19">
        <v>6804.0</v>
      </c>
      <c r="F48" s="19">
        <v>11530.0</v>
      </c>
      <c r="G48" s="19">
        <v>2199.0</v>
      </c>
      <c r="H48" s="19">
        <v>13729.0</v>
      </c>
      <c r="I48" s="20"/>
      <c r="J48" s="21">
        <v>-21.3586</v>
      </c>
      <c r="K48" s="21">
        <v>-46.1456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3104403.0</v>
      </c>
      <c r="B49" s="23" t="s">
        <v>1909</v>
      </c>
      <c r="C49" s="24">
        <v>3173.0</v>
      </c>
      <c r="D49" s="24">
        <v>1485.0</v>
      </c>
      <c r="E49" s="24">
        <v>1416.0</v>
      </c>
      <c r="F49" s="24">
        <v>2192.0</v>
      </c>
      <c r="G49" s="24">
        <v>709.0</v>
      </c>
      <c r="H49" s="24">
        <v>2901.0</v>
      </c>
      <c r="I49" s="25"/>
      <c r="J49" s="26">
        <v>-21.61</v>
      </c>
      <c r="K49" s="26">
        <v>-42.8361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3104452.0</v>
      </c>
      <c r="B50" s="18" t="s">
        <v>1910</v>
      </c>
      <c r="C50" s="19">
        <v>4255.0</v>
      </c>
      <c r="D50" s="19">
        <v>2426.0</v>
      </c>
      <c r="E50" s="19">
        <v>2344.0</v>
      </c>
      <c r="F50" s="19">
        <v>1697.0</v>
      </c>
      <c r="G50" s="19">
        <v>3073.0</v>
      </c>
      <c r="H50" s="19">
        <v>4770.0</v>
      </c>
      <c r="I50" s="20"/>
      <c r="J50" s="21">
        <v>-17.8672</v>
      </c>
      <c r="K50" s="21">
        <v>-42.5569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3104502.0</v>
      </c>
      <c r="B51" s="23" t="s">
        <v>1911</v>
      </c>
      <c r="C51" s="24">
        <v>17709.0</v>
      </c>
      <c r="D51" s="24">
        <v>9172.0</v>
      </c>
      <c r="E51" s="24">
        <v>8502.0</v>
      </c>
      <c r="F51" s="24">
        <v>10851.0</v>
      </c>
      <c r="G51" s="24">
        <v>6823.0</v>
      </c>
      <c r="H51" s="24">
        <v>17674.0</v>
      </c>
      <c r="I51" s="25"/>
      <c r="J51" s="26">
        <v>-15.9169</v>
      </c>
      <c r="K51" s="26">
        <v>-46.1056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3104601.0</v>
      </c>
      <c r="B52" s="18" t="s">
        <v>1912</v>
      </c>
      <c r="C52" s="19">
        <v>11805.0</v>
      </c>
      <c r="D52" s="19">
        <v>6553.0</v>
      </c>
      <c r="E52" s="19">
        <v>6496.0</v>
      </c>
      <c r="F52" s="19">
        <v>11882.0</v>
      </c>
      <c r="G52" s="19">
        <v>1167.0</v>
      </c>
      <c r="H52" s="19">
        <v>13049.0</v>
      </c>
      <c r="I52" s="20"/>
      <c r="J52" s="21">
        <v>-21.3153</v>
      </c>
      <c r="K52" s="21">
        <v>-42.8622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3104700.0</v>
      </c>
      <c r="B53" s="23" t="s">
        <v>1913</v>
      </c>
      <c r="C53" s="24">
        <v>16747.0</v>
      </c>
      <c r="D53" s="24">
        <v>7307.0</v>
      </c>
      <c r="E53" s="24">
        <v>7144.0</v>
      </c>
      <c r="F53" s="24">
        <v>7199.0</v>
      </c>
      <c r="G53" s="24">
        <v>7252.0</v>
      </c>
      <c r="H53" s="24">
        <v>14451.0</v>
      </c>
      <c r="I53" s="25"/>
      <c r="J53" s="26">
        <v>-18.0436</v>
      </c>
      <c r="K53" s="26">
        <v>-41.11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3104809.0</v>
      </c>
      <c r="B54" s="18" t="s">
        <v>1914</v>
      </c>
      <c r="C54" s="19">
        <v>5159.0</v>
      </c>
      <c r="D54" s="19">
        <v>2526.0</v>
      </c>
      <c r="E54" s="19">
        <v>2436.0</v>
      </c>
      <c r="F54" s="19">
        <v>2926.0</v>
      </c>
      <c r="G54" s="19">
        <v>2036.0</v>
      </c>
      <c r="H54" s="19">
        <v>4962.0</v>
      </c>
      <c r="I54" s="20"/>
      <c r="J54" s="21">
        <v>-18.1092</v>
      </c>
      <c r="K54" s="21">
        <v>-44.2669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3104908.0</v>
      </c>
      <c r="B55" s="67" t="s">
        <v>1915</v>
      </c>
      <c r="C55" s="68">
        <v>17523.0</v>
      </c>
      <c r="D55" s="68">
        <v>9164.0</v>
      </c>
      <c r="E55" s="68">
        <v>9128.0</v>
      </c>
      <c r="F55" s="68">
        <v>13245.0</v>
      </c>
      <c r="G55" s="68">
        <v>5047.0</v>
      </c>
      <c r="H55" s="68">
        <v>18292.0</v>
      </c>
      <c r="I55" s="25"/>
      <c r="J55" s="26">
        <v>-21.9589</v>
      </c>
      <c r="K55" s="26">
        <v>-44.89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3105004.0</v>
      </c>
      <c r="B56" s="18" t="s">
        <v>1916</v>
      </c>
      <c r="C56" s="19">
        <v>8155.0</v>
      </c>
      <c r="D56" s="19">
        <v>3948.0</v>
      </c>
      <c r="E56" s="19">
        <v>3969.0</v>
      </c>
      <c r="F56" s="19">
        <v>5068.0</v>
      </c>
      <c r="G56" s="19">
        <v>2849.0</v>
      </c>
      <c r="H56" s="19">
        <v>7917.0</v>
      </c>
      <c r="I56" s="20"/>
      <c r="J56" s="21">
        <v>-19.2883</v>
      </c>
      <c r="K56" s="21">
        <v>-43.9569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3105103.0</v>
      </c>
      <c r="B57" s="23" t="s">
        <v>1917</v>
      </c>
      <c r="C57" s="24">
        <v>21697.0</v>
      </c>
      <c r="D57" s="24">
        <v>11241.0</v>
      </c>
      <c r="E57" s="24">
        <v>11468.0</v>
      </c>
      <c r="F57" s="24">
        <v>19313.0</v>
      </c>
      <c r="G57" s="24">
        <v>3396.0</v>
      </c>
      <c r="H57" s="24">
        <v>22709.0</v>
      </c>
      <c r="I57" s="25"/>
      <c r="J57" s="26">
        <v>-20.0064</v>
      </c>
      <c r="K57" s="26">
        <v>-45.9769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3105202.0</v>
      </c>
      <c r="B58" s="18" t="s">
        <v>1918</v>
      </c>
      <c r="C58" s="19">
        <v>5318.0</v>
      </c>
      <c r="D58" s="19">
        <v>2538.0</v>
      </c>
      <c r="E58" s="19">
        <v>2450.0</v>
      </c>
      <c r="F58" s="19">
        <v>2378.0</v>
      </c>
      <c r="G58" s="19">
        <v>2610.0</v>
      </c>
      <c r="H58" s="19">
        <v>4988.0</v>
      </c>
      <c r="I58" s="20"/>
      <c r="J58" s="21">
        <v>-15.8847</v>
      </c>
      <c r="K58" s="21">
        <v>-40.5594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3105301.0</v>
      </c>
      <c r="B59" s="23" t="s">
        <v>1919</v>
      </c>
      <c r="C59" s="24">
        <v>4899.0</v>
      </c>
      <c r="D59" s="24">
        <v>2742.0</v>
      </c>
      <c r="E59" s="24">
        <v>2598.0</v>
      </c>
      <c r="F59" s="24">
        <v>4872.0</v>
      </c>
      <c r="G59" s="24">
        <v>468.0</v>
      </c>
      <c r="H59" s="24">
        <v>5340.0</v>
      </c>
      <c r="I59" s="25"/>
      <c r="J59" s="26">
        <v>-21.7281</v>
      </c>
      <c r="K59" s="26">
        <v>-46.3858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3105400.0</v>
      </c>
      <c r="B60" s="18" t="s">
        <v>1920</v>
      </c>
      <c r="C60" s="19">
        <v>23391.0</v>
      </c>
      <c r="D60" s="19">
        <v>14065.0</v>
      </c>
      <c r="E60" s="19">
        <v>14367.0</v>
      </c>
      <c r="F60" s="19">
        <v>25772.0</v>
      </c>
      <c r="G60" s="19">
        <v>2660.0</v>
      </c>
      <c r="H60" s="19">
        <v>28432.0</v>
      </c>
      <c r="I60" s="20"/>
      <c r="J60" s="21">
        <v>-19.9458</v>
      </c>
      <c r="K60" s="21">
        <v>-43.4872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3105509.0</v>
      </c>
      <c r="B61" s="23" t="s">
        <v>1921</v>
      </c>
      <c r="C61" s="24">
        <v>6232.0</v>
      </c>
      <c r="D61" s="24">
        <v>2843.0</v>
      </c>
      <c r="E61" s="24">
        <v>2884.0</v>
      </c>
      <c r="F61" s="24">
        <v>4120.0</v>
      </c>
      <c r="G61" s="24">
        <v>1607.0</v>
      </c>
      <c r="H61" s="24">
        <v>5727.0</v>
      </c>
      <c r="I61" s="25"/>
      <c r="J61" s="26">
        <v>-21.245</v>
      </c>
      <c r="K61" s="26">
        <v>-42.2375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3105608.0</v>
      </c>
      <c r="B62" s="18" t="s">
        <v>1922</v>
      </c>
      <c r="C62" s="19">
        <v>114126.0</v>
      </c>
      <c r="D62" s="19">
        <v>60155.0</v>
      </c>
      <c r="E62" s="19">
        <v>66170.0</v>
      </c>
      <c r="F62" s="19">
        <v>115617.0</v>
      </c>
      <c r="G62" s="19">
        <v>10708.0</v>
      </c>
      <c r="H62" s="19">
        <v>126325.0</v>
      </c>
      <c r="I62" s="20"/>
      <c r="J62" s="21">
        <v>-21.2258</v>
      </c>
      <c r="K62" s="21">
        <v>-43.7736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3105707.0</v>
      </c>
      <c r="B63" s="23" t="s">
        <v>1923</v>
      </c>
      <c r="C63" s="24">
        <v>7554.0</v>
      </c>
      <c r="D63" s="24">
        <v>3024.0</v>
      </c>
      <c r="E63" s="24">
        <v>3123.0</v>
      </c>
      <c r="F63" s="24">
        <v>2313.0</v>
      </c>
      <c r="G63" s="24">
        <v>3834.0</v>
      </c>
      <c r="H63" s="24">
        <v>6147.0</v>
      </c>
      <c r="I63" s="25"/>
      <c r="J63" s="26">
        <v>-20.2828</v>
      </c>
      <c r="K63" s="26">
        <v>-43.0411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3105905.0</v>
      </c>
      <c r="B64" s="18" t="s">
        <v>1924</v>
      </c>
      <c r="C64" s="19">
        <v>18359.0</v>
      </c>
      <c r="D64" s="19">
        <v>9558.0</v>
      </c>
      <c r="E64" s="19">
        <v>10065.0</v>
      </c>
      <c r="F64" s="19">
        <v>19003.0</v>
      </c>
      <c r="G64" s="19">
        <v>620.0</v>
      </c>
      <c r="H64" s="19">
        <v>19623.0</v>
      </c>
      <c r="I64" s="20"/>
      <c r="J64" s="21">
        <v>-21.1869</v>
      </c>
      <c r="K64" s="21">
        <v>-43.9758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3106002.0</v>
      </c>
      <c r="B65" s="23" t="s">
        <v>1925</v>
      </c>
      <c r="C65" s="24">
        <v>9846.0</v>
      </c>
      <c r="D65" s="24">
        <v>4823.0</v>
      </c>
      <c r="E65" s="24">
        <v>5189.0</v>
      </c>
      <c r="F65" s="24">
        <v>9384.0</v>
      </c>
      <c r="G65" s="24">
        <v>628.0</v>
      </c>
      <c r="H65" s="24">
        <v>10012.0</v>
      </c>
      <c r="I65" s="25"/>
      <c r="J65" s="26">
        <v>-19.8303</v>
      </c>
      <c r="K65" s="26">
        <v>-43.0911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3106101.0</v>
      </c>
      <c r="B66" s="18" t="s">
        <v>1926</v>
      </c>
      <c r="C66" s="19">
        <v>3427.0</v>
      </c>
      <c r="D66" s="19">
        <v>1722.0</v>
      </c>
      <c r="E66" s="19">
        <v>1682.0</v>
      </c>
      <c r="F66" s="19">
        <v>1099.0</v>
      </c>
      <c r="G66" s="19">
        <v>2305.0</v>
      </c>
      <c r="H66" s="19">
        <v>3404.0</v>
      </c>
      <c r="I66" s="20"/>
      <c r="J66" s="21">
        <v>-21.9486</v>
      </c>
      <c r="K66" s="21">
        <v>-43.415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3106200.0</v>
      </c>
      <c r="B67" s="23" t="s">
        <v>1927</v>
      </c>
      <c r="C67" s="24">
        <v>2238526.0</v>
      </c>
      <c r="D67" s="24">
        <v>1113654.0</v>
      </c>
      <c r="E67" s="24">
        <v>1261790.0</v>
      </c>
      <c r="F67" s="24">
        <v>2375444.0</v>
      </c>
      <c r="G67" s="24">
        <v>0.0</v>
      </c>
      <c r="H67" s="24">
        <v>2375444.0</v>
      </c>
      <c r="I67" s="25"/>
      <c r="J67" s="26">
        <v>-19.9208</v>
      </c>
      <c r="K67" s="26">
        <v>-43.9378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3106309.0</v>
      </c>
      <c r="B68" s="18" t="s">
        <v>1928</v>
      </c>
      <c r="C68" s="19">
        <v>19516.0</v>
      </c>
      <c r="D68" s="19">
        <v>11616.0</v>
      </c>
      <c r="E68" s="19">
        <v>11781.0</v>
      </c>
      <c r="F68" s="19">
        <v>19665.0</v>
      </c>
      <c r="G68" s="19">
        <v>3732.0</v>
      </c>
      <c r="H68" s="19">
        <v>23397.0</v>
      </c>
      <c r="I68" s="20"/>
      <c r="J68" s="21">
        <v>-19.22</v>
      </c>
      <c r="K68" s="21">
        <v>-42.4836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3106408.0</v>
      </c>
      <c r="B69" s="23" t="s">
        <v>1929</v>
      </c>
      <c r="C69" s="24">
        <v>7429.0</v>
      </c>
      <c r="D69" s="24">
        <v>3776.0</v>
      </c>
      <c r="E69" s="24">
        <v>3760.0</v>
      </c>
      <c r="F69" s="24">
        <v>3295.0</v>
      </c>
      <c r="G69" s="24">
        <v>4241.0</v>
      </c>
      <c r="H69" s="24">
        <v>7536.0</v>
      </c>
      <c r="I69" s="25"/>
      <c r="J69" s="26">
        <v>-20.4078</v>
      </c>
      <c r="K69" s="26">
        <v>-44.0244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3106507.0</v>
      </c>
      <c r="B70" s="18" t="s">
        <v>1930</v>
      </c>
      <c r="C70" s="19">
        <v>12979.0</v>
      </c>
      <c r="D70" s="19">
        <v>6286.0</v>
      </c>
      <c r="E70" s="19">
        <v>6021.0</v>
      </c>
      <c r="F70" s="19">
        <v>3892.0</v>
      </c>
      <c r="G70" s="19">
        <v>8415.0</v>
      </c>
      <c r="H70" s="19">
        <v>12307.0</v>
      </c>
      <c r="I70" s="20"/>
      <c r="J70" s="21">
        <v>-16.9517</v>
      </c>
      <c r="K70" s="21">
        <v>-42.4656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3106655.0</v>
      </c>
      <c r="B71" s="23" t="s">
        <v>1931</v>
      </c>
      <c r="C71" s="24">
        <v>3970.0</v>
      </c>
      <c r="D71" s="24">
        <v>2193.0</v>
      </c>
      <c r="E71" s="24">
        <v>2178.0</v>
      </c>
      <c r="F71" s="24">
        <v>2484.0</v>
      </c>
      <c r="G71" s="24">
        <v>1887.0</v>
      </c>
      <c r="H71" s="24">
        <v>4371.0</v>
      </c>
      <c r="I71" s="25"/>
      <c r="J71" s="26">
        <v>-15.6133</v>
      </c>
      <c r="K71" s="26">
        <v>-41.745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3106606.0</v>
      </c>
      <c r="B72" s="18" t="s">
        <v>1932</v>
      </c>
      <c r="C72" s="19">
        <v>4436.0</v>
      </c>
      <c r="D72" s="19">
        <v>2384.0</v>
      </c>
      <c r="E72" s="19">
        <v>2114.0</v>
      </c>
      <c r="F72" s="19">
        <v>2731.0</v>
      </c>
      <c r="G72" s="19">
        <v>1767.0</v>
      </c>
      <c r="H72" s="19">
        <v>4498.0</v>
      </c>
      <c r="I72" s="20"/>
      <c r="J72" s="21">
        <v>-17.0631</v>
      </c>
      <c r="K72" s="21">
        <v>-40.5744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3106705.0</v>
      </c>
      <c r="B73" s="23" t="s">
        <v>1933</v>
      </c>
      <c r="C73" s="24">
        <v>306675.0</v>
      </c>
      <c r="D73" s="24">
        <v>186104.0</v>
      </c>
      <c r="E73" s="24">
        <v>191443.0</v>
      </c>
      <c r="F73" s="24">
        <v>374789.0</v>
      </c>
      <c r="G73" s="24">
        <v>2758.0</v>
      </c>
      <c r="H73" s="24">
        <v>377547.0</v>
      </c>
      <c r="I73" s="25"/>
      <c r="J73" s="26">
        <v>-19.9678</v>
      </c>
      <c r="K73" s="26">
        <v>-44.1983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3106804.0</v>
      </c>
      <c r="B74" s="18" t="s">
        <v>1934</v>
      </c>
      <c r="C74" s="19">
        <v>4392.0</v>
      </c>
      <c r="D74" s="19">
        <v>1972.0</v>
      </c>
      <c r="E74" s="19">
        <v>1824.0</v>
      </c>
      <c r="F74" s="19">
        <v>1502.0</v>
      </c>
      <c r="G74" s="19">
        <v>2294.0</v>
      </c>
      <c r="H74" s="19">
        <v>3796.0</v>
      </c>
      <c r="I74" s="20"/>
      <c r="J74" s="21">
        <v>-21.6061</v>
      </c>
      <c r="K74" s="21">
        <v>-43.7569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3106903.0</v>
      </c>
      <c r="B75" s="23" t="s">
        <v>1935</v>
      </c>
      <c r="C75" s="24">
        <v>12793.0</v>
      </c>
      <c r="D75" s="24">
        <v>6558.0</v>
      </c>
      <c r="E75" s="24">
        <v>7095.0</v>
      </c>
      <c r="F75" s="24">
        <v>12957.0</v>
      </c>
      <c r="G75" s="24">
        <v>696.0</v>
      </c>
      <c r="H75" s="24">
        <v>13653.0</v>
      </c>
      <c r="I75" s="25"/>
      <c r="J75" s="26">
        <v>-21.7253</v>
      </c>
      <c r="K75" s="26">
        <v>-43.0594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3107000.0</v>
      </c>
      <c r="B76" s="18" t="s">
        <v>1936</v>
      </c>
      <c r="C76" s="19">
        <v>2821.0</v>
      </c>
      <c r="D76" s="19">
        <v>1322.0</v>
      </c>
      <c r="E76" s="19">
        <v>1312.0</v>
      </c>
      <c r="F76" s="19">
        <v>1639.0</v>
      </c>
      <c r="G76" s="19">
        <v>995.0</v>
      </c>
      <c r="H76" s="19">
        <v>2634.0</v>
      </c>
      <c r="I76" s="20"/>
      <c r="J76" s="21">
        <v>-18.7828</v>
      </c>
      <c r="K76" s="21">
        <v>-45.5022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3107109.0</v>
      </c>
      <c r="B77" s="23" t="s">
        <v>1051</v>
      </c>
      <c r="C77" s="24">
        <v>37074.0</v>
      </c>
      <c r="D77" s="24">
        <v>19263.0</v>
      </c>
      <c r="E77" s="24">
        <v>19246.0</v>
      </c>
      <c r="F77" s="24">
        <v>32188.0</v>
      </c>
      <c r="G77" s="24">
        <v>6321.0</v>
      </c>
      <c r="H77" s="24">
        <v>38509.0</v>
      </c>
      <c r="I77" s="25"/>
      <c r="J77" s="26">
        <v>-24.2422</v>
      </c>
      <c r="K77" s="26">
        <v>-52.7886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3107208.0</v>
      </c>
      <c r="B78" s="18" t="s">
        <v>1937</v>
      </c>
      <c r="C78" s="19">
        <v>4983.0</v>
      </c>
      <c r="D78" s="19">
        <v>2634.0</v>
      </c>
      <c r="E78" s="19">
        <v>2366.0</v>
      </c>
      <c r="F78" s="19">
        <v>2394.0</v>
      </c>
      <c r="G78" s="19">
        <v>2606.0</v>
      </c>
      <c r="H78" s="19">
        <v>5000.0</v>
      </c>
      <c r="I78" s="20"/>
      <c r="J78" s="21">
        <v>-22.1675</v>
      </c>
      <c r="K78" s="21">
        <v>-44.3947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3107307.0</v>
      </c>
      <c r="B79" s="23" t="s">
        <v>1938</v>
      </c>
      <c r="C79" s="24">
        <v>42806.0</v>
      </c>
      <c r="D79" s="24">
        <v>23329.0</v>
      </c>
      <c r="E79" s="24">
        <v>23266.0</v>
      </c>
      <c r="F79" s="24">
        <v>36597.0</v>
      </c>
      <c r="G79" s="24">
        <v>9998.0</v>
      </c>
      <c r="H79" s="24">
        <v>46595.0</v>
      </c>
      <c r="I79" s="25"/>
      <c r="J79" s="26">
        <v>-17.1078</v>
      </c>
      <c r="K79" s="26">
        <v>-43.815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3107406.0</v>
      </c>
      <c r="B80" s="18" t="s">
        <v>1939</v>
      </c>
      <c r="C80" s="19">
        <v>39943.0</v>
      </c>
      <c r="D80" s="19">
        <v>22627.0</v>
      </c>
      <c r="E80" s="19">
        <v>22999.0</v>
      </c>
      <c r="F80" s="19">
        <v>42965.0</v>
      </c>
      <c r="G80" s="19">
        <v>2661.0</v>
      </c>
      <c r="H80" s="19">
        <v>45626.0</v>
      </c>
      <c r="I80" s="20"/>
      <c r="J80" s="21">
        <v>-19.7364</v>
      </c>
      <c r="K80" s="21">
        <v>-45.2522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3107505.0</v>
      </c>
      <c r="B81" s="23" t="s">
        <v>1940</v>
      </c>
      <c r="C81" s="24">
        <v>6643.0</v>
      </c>
      <c r="D81" s="24">
        <v>3251.0</v>
      </c>
      <c r="E81" s="24">
        <v>3262.0</v>
      </c>
      <c r="F81" s="24">
        <v>5585.0</v>
      </c>
      <c r="G81" s="24">
        <v>928.0</v>
      </c>
      <c r="H81" s="24">
        <v>6513.0</v>
      </c>
      <c r="I81" s="25"/>
      <c r="J81" s="26">
        <v>-21.9472</v>
      </c>
      <c r="K81" s="26">
        <v>-44.1911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3107604.0</v>
      </c>
      <c r="B82" s="137" t="s">
        <v>1941</v>
      </c>
      <c r="C82" s="138">
        <v>3523.0</v>
      </c>
      <c r="D82" s="138">
        <v>2023.0</v>
      </c>
      <c r="E82" s="138">
        <v>1859.0</v>
      </c>
      <c r="F82" s="138">
        <v>2825.0</v>
      </c>
      <c r="G82" s="138">
        <v>1057.0</v>
      </c>
      <c r="H82" s="138">
        <v>3882.0</v>
      </c>
      <c r="I82" s="20"/>
      <c r="J82" s="21">
        <v>-21.0169</v>
      </c>
      <c r="K82" s="21">
        <v>-46.5225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3107703.0</v>
      </c>
      <c r="B83" s="23" t="s">
        <v>1942</v>
      </c>
      <c r="C83" s="24">
        <v>4817.0</v>
      </c>
      <c r="D83" s="24">
        <v>2713.0</v>
      </c>
      <c r="E83" s="24">
        <v>2782.0</v>
      </c>
      <c r="F83" s="24">
        <v>2516.0</v>
      </c>
      <c r="G83" s="24">
        <v>2979.0</v>
      </c>
      <c r="H83" s="24">
        <v>5495.0</v>
      </c>
      <c r="I83" s="25"/>
      <c r="J83" s="26">
        <v>-19.7036</v>
      </c>
      <c r="K83" s="26">
        <v>-43.4736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3107802.0</v>
      </c>
      <c r="B84" s="18" t="s">
        <v>1943</v>
      </c>
      <c r="C84" s="19">
        <v>16173.0</v>
      </c>
      <c r="D84" s="19">
        <v>7833.0</v>
      </c>
      <c r="E84" s="19">
        <v>7543.0</v>
      </c>
      <c r="F84" s="19">
        <v>10030.0</v>
      </c>
      <c r="G84" s="19">
        <v>5346.0</v>
      </c>
      <c r="H84" s="19">
        <v>15376.0</v>
      </c>
      <c r="I84" s="20"/>
      <c r="J84" s="21">
        <v>-19.8289</v>
      </c>
      <c r="K84" s="21">
        <v>-42.3161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3107901.0</v>
      </c>
      <c r="B85" s="23" t="s">
        <v>1944</v>
      </c>
      <c r="C85" s="24">
        <v>10514.0</v>
      </c>
      <c r="D85" s="24">
        <v>5444.0</v>
      </c>
      <c r="E85" s="24">
        <v>5013.0</v>
      </c>
      <c r="F85" s="24">
        <v>5679.0</v>
      </c>
      <c r="G85" s="24">
        <v>4778.0</v>
      </c>
      <c r="H85" s="24">
        <v>10457.0</v>
      </c>
      <c r="I85" s="25"/>
      <c r="J85" s="26">
        <v>-22.4711</v>
      </c>
      <c r="K85" s="26">
        <v>-46.145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3108008.0</v>
      </c>
      <c r="B86" s="18" t="s">
        <v>1945</v>
      </c>
      <c r="C86" s="19">
        <v>17064.0</v>
      </c>
      <c r="D86" s="19">
        <v>8551.0</v>
      </c>
      <c r="E86" s="19">
        <v>8693.0</v>
      </c>
      <c r="F86" s="19">
        <v>14195.0</v>
      </c>
      <c r="G86" s="19">
        <v>3049.0</v>
      </c>
      <c r="H86" s="19">
        <v>17244.0</v>
      </c>
      <c r="I86" s="20"/>
      <c r="J86" s="21">
        <v>-6.445</v>
      </c>
      <c r="K86" s="21">
        <v>-37.9294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3108107.0</v>
      </c>
      <c r="B87" s="23" t="s">
        <v>1946</v>
      </c>
      <c r="C87" s="24">
        <v>6866.0</v>
      </c>
      <c r="D87" s="24">
        <v>3419.0</v>
      </c>
      <c r="E87" s="24">
        <v>3397.0</v>
      </c>
      <c r="F87" s="24">
        <v>3330.0</v>
      </c>
      <c r="G87" s="24">
        <v>3486.0</v>
      </c>
      <c r="H87" s="24">
        <v>6816.0</v>
      </c>
      <c r="I87" s="25"/>
      <c r="J87" s="26">
        <v>-20.3267</v>
      </c>
      <c r="K87" s="26">
        <v>-44.2386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3108206.0</v>
      </c>
      <c r="B88" s="18" t="s">
        <v>1947</v>
      </c>
      <c r="C88" s="19">
        <v>6443.0</v>
      </c>
      <c r="D88" s="19">
        <v>2978.0</v>
      </c>
      <c r="E88" s="19">
        <v>2889.0</v>
      </c>
      <c r="F88" s="19">
        <v>4142.0</v>
      </c>
      <c r="G88" s="19">
        <v>1725.0</v>
      </c>
      <c r="H88" s="19">
        <v>5867.0</v>
      </c>
      <c r="I88" s="20"/>
      <c r="J88" s="21">
        <v>-16.5675</v>
      </c>
      <c r="K88" s="21">
        <v>-45.99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3108255.0</v>
      </c>
      <c r="B89" s="23" t="s">
        <v>1948</v>
      </c>
      <c r="C89" s="24">
        <v>7863.0</v>
      </c>
      <c r="D89" s="24">
        <v>4995.0</v>
      </c>
      <c r="E89" s="24">
        <v>4676.0</v>
      </c>
      <c r="F89" s="24">
        <v>2211.0</v>
      </c>
      <c r="G89" s="24">
        <v>7460.0</v>
      </c>
      <c r="H89" s="24">
        <v>9671.0</v>
      </c>
      <c r="I89" s="25"/>
      <c r="J89" s="26">
        <v>-15.3233</v>
      </c>
      <c r="K89" s="26">
        <v>-44.7544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3108305.0</v>
      </c>
      <c r="B90" s="18" t="s">
        <v>1949</v>
      </c>
      <c r="C90" s="19">
        <v>14439.0</v>
      </c>
      <c r="D90" s="19">
        <v>8673.0</v>
      </c>
      <c r="E90" s="19">
        <v>8456.0</v>
      </c>
      <c r="F90" s="19">
        <v>13729.0</v>
      </c>
      <c r="G90" s="19">
        <v>3400.0</v>
      </c>
      <c r="H90" s="19">
        <v>17129.0</v>
      </c>
      <c r="I90" s="20"/>
      <c r="J90" s="21">
        <v>-22.2742</v>
      </c>
      <c r="K90" s="21">
        <v>-46.1653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3108404.0</v>
      </c>
      <c r="B91" s="23" t="s">
        <v>1950</v>
      </c>
      <c r="C91" s="24">
        <v>15101.0</v>
      </c>
      <c r="D91" s="24">
        <v>7479.0</v>
      </c>
      <c r="E91" s="24">
        <v>7456.0</v>
      </c>
      <c r="F91" s="24">
        <v>11368.0</v>
      </c>
      <c r="G91" s="24">
        <v>3567.0</v>
      </c>
      <c r="H91" s="24">
        <v>14935.0</v>
      </c>
      <c r="I91" s="25"/>
      <c r="J91" s="26">
        <v>-21.6333</v>
      </c>
      <c r="K91" s="26">
        <v>-46.395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3108503.0</v>
      </c>
      <c r="B92" s="18" t="s">
        <v>1951</v>
      </c>
      <c r="C92" s="19">
        <v>6834.0</v>
      </c>
      <c r="D92" s="19">
        <v>3395.0</v>
      </c>
      <c r="E92" s="19">
        <v>3102.0</v>
      </c>
      <c r="F92" s="19">
        <v>3470.0</v>
      </c>
      <c r="G92" s="19">
        <v>3027.0</v>
      </c>
      <c r="H92" s="19">
        <v>6497.0</v>
      </c>
      <c r="I92" s="20"/>
      <c r="J92" s="21">
        <v>-16.8722</v>
      </c>
      <c r="K92" s="21">
        <v>-43.0108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3108701.0</v>
      </c>
      <c r="B93" s="23" t="s">
        <v>1952</v>
      </c>
      <c r="C93" s="24">
        <v>5107.0</v>
      </c>
      <c r="D93" s="24">
        <v>2331.0</v>
      </c>
      <c r="E93" s="24">
        <v>2319.0</v>
      </c>
      <c r="F93" s="24">
        <v>2231.0</v>
      </c>
      <c r="G93" s="24">
        <v>2419.0</v>
      </c>
      <c r="H93" s="24">
        <v>4650.0</v>
      </c>
      <c r="I93" s="25"/>
      <c r="J93" s="26">
        <v>-20.9206</v>
      </c>
      <c r="K93" s="26">
        <v>-43.2422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3108552.0</v>
      </c>
      <c r="B94" s="18" t="s">
        <v>1953</v>
      </c>
      <c r="C94" s="19">
        <v>11473.0</v>
      </c>
      <c r="D94" s="19">
        <v>7384.0</v>
      </c>
      <c r="E94" s="19">
        <v>6842.0</v>
      </c>
      <c r="F94" s="19">
        <v>12372.0</v>
      </c>
      <c r="G94" s="19">
        <v>1854.0</v>
      </c>
      <c r="H94" s="19">
        <v>14226.0</v>
      </c>
      <c r="I94" s="20"/>
      <c r="J94" s="21">
        <v>-17.0097</v>
      </c>
      <c r="K94" s="21">
        <v>-46.0094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3108602.0</v>
      </c>
      <c r="B95" s="23" t="s">
        <v>1954</v>
      </c>
      <c r="C95" s="24">
        <v>30266.0</v>
      </c>
      <c r="D95" s="24">
        <v>15597.0</v>
      </c>
      <c r="E95" s="24">
        <v>15624.0</v>
      </c>
      <c r="F95" s="24">
        <v>20672.0</v>
      </c>
      <c r="G95" s="24">
        <v>10549.0</v>
      </c>
      <c r="H95" s="24">
        <v>31221.0</v>
      </c>
      <c r="I95" s="25"/>
      <c r="J95" s="26">
        <v>-16.2064</v>
      </c>
      <c r="K95" s="26">
        <v>-44.4333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3108909.0</v>
      </c>
      <c r="B96" s="18" t="s">
        <v>1955</v>
      </c>
      <c r="C96" s="19">
        <v>15165.0</v>
      </c>
      <c r="D96" s="19">
        <v>7431.0</v>
      </c>
      <c r="E96" s="19">
        <v>7232.0</v>
      </c>
      <c r="F96" s="19">
        <v>7891.0</v>
      </c>
      <c r="G96" s="19">
        <v>6772.0</v>
      </c>
      <c r="H96" s="19">
        <v>14663.0</v>
      </c>
      <c r="I96" s="20"/>
      <c r="J96" s="21">
        <v>-22.4736</v>
      </c>
      <c r="K96" s="21">
        <v>-45.6075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3108800.0</v>
      </c>
      <c r="B97" s="23" t="s">
        <v>1956</v>
      </c>
      <c r="C97" s="24">
        <v>5408.0</v>
      </c>
      <c r="D97" s="24">
        <v>2466.0</v>
      </c>
      <c r="E97" s="24">
        <v>2568.0</v>
      </c>
      <c r="F97" s="24">
        <v>1596.0</v>
      </c>
      <c r="G97" s="24">
        <v>3438.0</v>
      </c>
      <c r="H97" s="24">
        <v>5034.0</v>
      </c>
      <c r="I97" s="25"/>
      <c r="J97" s="26">
        <v>-19.0558</v>
      </c>
      <c r="K97" s="26">
        <v>-42.7156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3109006.0</v>
      </c>
      <c r="B98" s="18" t="s">
        <v>1957</v>
      </c>
      <c r="C98" s="19">
        <v>26614.0</v>
      </c>
      <c r="D98" s="19">
        <v>17027.0</v>
      </c>
      <c r="E98" s="19">
        <v>16986.0</v>
      </c>
      <c r="F98" s="19">
        <v>28687.0</v>
      </c>
      <c r="G98" s="19">
        <v>5326.0</v>
      </c>
      <c r="H98" s="19">
        <v>34013.0</v>
      </c>
      <c r="I98" s="20"/>
      <c r="J98" s="21">
        <v>-20.1433</v>
      </c>
      <c r="K98" s="21">
        <v>-44.1997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3109105.0</v>
      </c>
      <c r="B99" s="23" t="s">
        <v>1958</v>
      </c>
      <c r="C99" s="24">
        <v>10932.0</v>
      </c>
      <c r="D99" s="24">
        <v>5659.0</v>
      </c>
      <c r="E99" s="24">
        <v>5233.0</v>
      </c>
      <c r="F99" s="24">
        <v>5675.0</v>
      </c>
      <c r="G99" s="24">
        <v>5217.0</v>
      </c>
      <c r="H99" s="24">
        <v>10892.0</v>
      </c>
      <c r="I99" s="25"/>
      <c r="J99" s="26">
        <v>-22.4408</v>
      </c>
      <c r="K99" s="26">
        <v>-46.3508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3109204.0</v>
      </c>
      <c r="B100" s="18" t="s">
        <v>1959</v>
      </c>
      <c r="C100" s="19">
        <v>10368.0</v>
      </c>
      <c r="D100" s="19">
        <v>5168.0</v>
      </c>
      <c r="E100" s="19">
        <v>5123.0</v>
      </c>
      <c r="F100" s="19">
        <v>7767.0</v>
      </c>
      <c r="G100" s="19">
        <v>2524.0</v>
      </c>
      <c r="H100" s="19">
        <v>10291.0</v>
      </c>
      <c r="I100" s="20"/>
      <c r="J100" s="21">
        <v>-17.8733</v>
      </c>
      <c r="K100" s="21">
        <v>-44.18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3109253.0</v>
      </c>
      <c r="B101" s="23" t="s">
        <v>1960</v>
      </c>
      <c r="C101" s="24">
        <v>3949.0</v>
      </c>
      <c r="D101" s="24">
        <v>2029.0</v>
      </c>
      <c r="E101" s="24">
        <v>1961.0</v>
      </c>
      <c r="F101" s="24">
        <v>1528.0</v>
      </c>
      <c r="G101" s="24">
        <v>2462.0</v>
      </c>
      <c r="H101" s="24">
        <v>3990.0</v>
      </c>
      <c r="I101" s="25"/>
      <c r="J101" s="26">
        <v>-19.4261</v>
      </c>
      <c r="K101" s="26">
        <v>-42.2444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3109303.0</v>
      </c>
      <c r="B102" s="18" t="s">
        <v>1961</v>
      </c>
      <c r="C102" s="19">
        <v>20396.0</v>
      </c>
      <c r="D102" s="19">
        <v>11544.0</v>
      </c>
      <c r="E102" s="19">
        <v>11185.0</v>
      </c>
      <c r="F102" s="19">
        <v>16103.0</v>
      </c>
      <c r="G102" s="19">
        <v>6626.0</v>
      </c>
      <c r="H102" s="19">
        <v>22729.0</v>
      </c>
      <c r="I102" s="20"/>
      <c r="J102" s="21">
        <v>-10.2117</v>
      </c>
      <c r="K102" s="21">
        <v>-63.8286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3109402.0</v>
      </c>
      <c r="B103" s="23" t="s">
        <v>1962</v>
      </c>
      <c r="C103" s="24">
        <v>25904.0</v>
      </c>
      <c r="D103" s="24">
        <v>13525.0</v>
      </c>
      <c r="E103" s="24">
        <v>13396.0</v>
      </c>
      <c r="F103" s="24">
        <v>23618.0</v>
      </c>
      <c r="G103" s="24">
        <v>3303.0</v>
      </c>
      <c r="H103" s="24">
        <v>26921.0</v>
      </c>
      <c r="I103" s="25"/>
      <c r="J103" s="26">
        <v>-17.3511</v>
      </c>
      <c r="K103" s="26">
        <v>-44.9622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3109451.0</v>
      </c>
      <c r="B104" s="18" t="s">
        <v>1963</v>
      </c>
      <c r="C104" s="19">
        <v>5920.0</v>
      </c>
      <c r="D104" s="19">
        <v>3394.0</v>
      </c>
      <c r="E104" s="19">
        <v>3059.0</v>
      </c>
      <c r="F104" s="19">
        <v>5297.0</v>
      </c>
      <c r="G104" s="19">
        <v>1156.0</v>
      </c>
      <c r="H104" s="19">
        <v>6453.0</v>
      </c>
      <c r="I104" s="20"/>
      <c r="J104" s="21">
        <v>-16.0297</v>
      </c>
      <c r="K104" s="21">
        <v>-47.0906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3109501.0</v>
      </c>
      <c r="B105" s="23" t="s">
        <v>1964</v>
      </c>
      <c r="C105" s="24">
        <v>13727.0</v>
      </c>
      <c r="D105" s="24">
        <v>7452.0</v>
      </c>
      <c r="E105" s="24">
        <v>6371.0</v>
      </c>
      <c r="F105" s="24">
        <v>7627.0</v>
      </c>
      <c r="G105" s="24">
        <v>6196.0</v>
      </c>
      <c r="H105" s="24">
        <v>13823.0</v>
      </c>
      <c r="I105" s="25"/>
      <c r="J105" s="26">
        <v>-21.4719</v>
      </c>
      <c r="K105" s="26">
        <v>-46.3961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3109600.0</v>
      </c>
      <c r="B106" s="18" t="s">
        <v>1965</v>
      </c>
      <c r="C106" s="19">
        <v>3780.0</v>
      </c>
      <c r="D106" s="19">
        <v>1718.0</v>
      </c>
      <c r="E106" s="19">
        <v>1936.0</v>
      </c>
      <c r="F106" s="19">
        <v>3528.0</v>
      </c>
      <c r="G106" s="19">
        <v>126.0</v>
      </c>
      <c r="H106" s="19">
        <v>3654.0</v>
      </c>
      <c r="I106" s="20"/>
      <c r="J106" s="21">
        <v>-19.5247</v>
      </c>
      <c r="K106" s="21">
        <v>-44.4536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3109709.0</v>
      </c>
      <c r="B107" s="23" t="s">
        <v>1966</v>
      </c>
      <c r="C107" s="24">
        <v>10555.0</v>
      </c>
      <c r="D107" s="24">
        <v>5767.0</v>
      </c>
      <c r="E107" s="24">
        <v>5267.0</v>
      </c>
      <c r="F107" s="24">
        <v>7064.0</v>
      </c>
      <c r="G107" s="24">
        <v>3970.0</v>
      </c>
      <c r="H107" s="24">
        <v>11034.0</v>
      </c>
      <c r="I107" s="25"/>
      <c r="J107" s="26">
        <v>-22.355</v>
      </c>
      <c r="K107" s="26">
        <v>-45.7789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3102704.0</v>
      </c>
      <c r="B108" s="18" t="s">
        <v>1967</v>
      </c>
      <c r="C108" s="19">
        <v>8523.0</v>
      </c>
      <c r="D108" s="19">
        <v>4508.0</v>
      </c>
      <c r="E108" s="19">
        <v>4454.0</v>
      </c>
      <c r="F108" s="19">
        <v>4457.0</v>
      </c>
      <c r="G108" s="19">
        <v>4505.0</v>
      </c>
      <c r="H108" s="19">
        <v>8962.0</v>
      </c>
      <c r="I108" s="20"/>
      <c r="J108" s="21">
        <v>-15.9661</v>
      </c>
      <c r="K108" s="21">
        <v>-41.4981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3109808.0</v>
      </c>
      <c r="B109" s="67" t="s">
        <v>1162</v>
      </c>
      <c r="C109" s="68">
        <v>2305.0</v>
      </c>
      <c r="D109" s="68">
        <v>1250.0</v>
      </c>
      <c r="E109" s="68">
        <v>1256.0</v>
      </c>
      <c r="F109" s="68">
        <v>2226.0</v>
      </c>
      <c r="G109" s="68">
        <v>280.0</v>
      </c>
      <c r="H109" s="68">
        <v>2506.0</v>
      </c>
      <c r="I109" s="25"/>
      <c r="J109" s="26">
        <v>-18.515</v>
      </c>
      <c r="K109" s="26">
        <v>-49.5014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3109907.0</v>
      </c>
      <c r="B110" s="18" t="s">
        <v>1968</v>
      </c>
      <c r="C110" s="19">
        <v>8571.0</v>
      </c>
      <c r="D110" s="19">
        <v>5121.0</v>
      </c>
      <c r="E110" s="19">
        <v>5106.0</v>
      </c>
      <c r="F110" s="19">
        <v>8391.0</v>
      </c>
      <c r="G110" s="19">
        <v>1836.0</v>
      </c>
      <c r="H110" s="19">
        <v>10227.0</v>
      </c>
      <c r="I110" s="20"/>
      <c r="J110" s="21">
        <v>-19.2953</v>
      </c>
      <c r="K110" s="21">
        <v>-44.4186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3110004.0</v>
      </c>
      <c r="B111" s="23" t="s">
        <v>1969</v>
      </c>
      <c r="C111" s="24">
        <v>36299.0</v>
      </c>
      <c r="D111" s="24">
        <v>19857.0</v>
      </c>
      <c r="E111" s="24">
        <v>20929.0</v>
      </c>
      <c r="F111" s="24">
        <v>35451.0</v>
      </c>
      <c r="G111" s="24">
        <v>5335.0</v>
      </c>
      <c r="H111" s="24">
        <v>40786.0</v>
      </c>
      <c r="I111" s="25"/>
      <c r="J111" s="26">
        <v>-19.88</v>
      </c>
      <c r="K111" s="26">
        <v>-43.6697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3110103.0</v>
      </c>
      <c r="B112" s="18" t="s">
        <v>1970</v>
      </c>
      <c r="C112" s="19">
        <v>4367.0</v>
      </c>
      <c r="D112" s="19">
        <v>2588.0</v>
      </c>
      <c r="E112" s="19">
        <v>2382.0</v>
      </c>
      <c r="F112" s="19">
        <v>2618.0</v>
      </c>
      <c r="G112" s="19">
        <v>2352.0</v>
      </c>
      <c r="H112" s="19">
        <v>4970.0</v>
      </c>
      <c r="I112" s="20"/>
      <c r="J112" s="21">
        <v>-20.6956</v>
      </c>
      <c r="K112" s="21">
        <v>-41.925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3110202.0</v>
      </c>
      <c r="B113" s="23" t="s">
        <v>1971</v>
      </c>
      <c r="C113" s="24">
        <v>4190.0</v>
      </c>
      <c r="D113" s="24">
        <v>2121.0</v>
      </c>
      <c r="E113" s="24">
        <v>1926.0</v>
      </c>
      <c r="F113" s="24">
        <v>2096.0</v>
      </c>
      <c r="G113" s="24">
        <v>1951.0</v>
      </c>
      <c r="H113" s="24">
        <v>4047.0</v>
      </c>
      <c r="I113" s="25"/>
      <c r="J113" s="26">
        <v>-20.7906</v>
      </c>
      <c r="K113" s="26">
        <v>-42.7967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3110301.0</v>
      </c>
      <c r="B114" s="18" t="s">
        <v>1972</v>
      </c>
      <c r="C114" s="19">
        <v>12766.0</v>
      </c>
      <c r="D114" s="19">
        <v>6953.0</v>
      </c>
      <c r="E114" s="19">
        <v>6677.0</v>
      </c>
      <c r="F114" s="19">
        <v>7741.0</v>
      </c>
      <c r="G114" s="19">
        <v>5889.0</v>
      </c>
      <c r="H114" s="19">
        <v>13630.0</v>
      </c>
      <c r="I114" s="20"/>
      <c r="J114" s="21">
        <v>-21.9236</v>
      </c>
      <c r="K114" s="21">
        <v>-46.3861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3110400.0</v>
      </c>
      <c r="B115" s="23" t="s">
        <v>1973</v>
      </c>
      <c r="C115" s="24">
        <v>3533.0</v>
      </c>
      <c r="D115" s="24">
        <v>1665.0</v>
      </c>
      <c r="E115" s="24">
        <v>1489.0</v>
      </c>
      <c r="F115" s="24">
        <v>1458.0</v>
      </c>
      <c r="G115" s="24">
        <v>1696.0</v>
      </c>
      <c r="H115" s="24">
        <v>3154.0</v>
      </c>
      <c r="I115" s="25"/>
      <c r="J115" s="26">
        <v>-20.6253</v>
      </c>
      <c r="K115" s="26">
        <v>-45.1567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3110509.0</v>
      </c>
      <c r="B116" s="18" t="s">
        <v>1974</v>
      </c>
      <c r="C116" s="19">
        <v>20537.0</v>
      </c>
      <c r="D116" s="19">
        <v>10867.0</v>
      </c>
      <c r="E116" s="19">
        <v>10207.0</v>
      </c>
      <c r="F116" s="19">
        <v>15475.0</v>
      </c>
      <c r="G116" s="19">
        <v>5599.0</v>
      </c>
      <c r="H116" s="19">
        <v>21074.0</v>
      </c>
      <c r="I116" s="20"/>
      <c r="J116" s="21">
        <v>-22.7553</v>
      </c>
      <c r="K116" s="21">
        <v>-46.1447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3110608.0</v>
      </c>
      <c r="B117" s="23" t="s">
        <v>1975</v>
      </c>
      <c r="C117" s="24">
        <v>22969.0</v>
      </c>
      <c r="D117" s="24">
        <v>13234.0</v>
      </c>
      <c r="E117" s="24">
        <v>13257.0</v>
      </c>
      <c r="F117" s="24">
        <v>22362.0</v>
      </c>
      <c r="G117" s="24">
        <v>4129.0</v>
      </c>
      <c r="H117" s="24">
        <v>26491.0</v>
      </c>
      <c r="I117" s="25"/>
      <c r="J117" s="26">
        <v>-22.6122</v>
      </c>
      <c r="K117" s="26">
        <v>-46.0575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3110707.0</v>
      </c>
      <c r="B118" s="18" t="s">
        <v>1976</v>
      </c>
      <c r="C118" s="19">
        <v>12538.0</v>
      </c>
      <c r="D118" s="19">
        <v>6251.0</v>
      </c>
      <c r="E118" s="19">
        <v>6407.0</v>
      </c>
      <c r="F118" s="19">
        <v>10513.0</v>
      </c>
      <c r="G118" s="19">
        <v>2145.0</v>
      </c>
      <c r="H118" s="19">
        <v>12658.0</v>
      </c>
      <c r="I118" s="20"/>
      <c r="J118" s="21">
        <v>-21.8522</v>
      </c>
      <c r="K118" s="21">
        <v>-45.2958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3110806.0</v>
      </c>
      <c r="B119" s="23" t="s">
        <v>1977</v>
      </c>
      <c r="C119" s="24">
        <v>3419.0</v>
      </c>
      <c r="D119" s="24">
        <v>1732.0</v>
      </c>
      <c r="E119" s="24">
        <v>1827.0</v>
      </c>
      <c r="F119" s="24">
        <v>2646.0</v>
      </c>
      <c r="G119" s="24">
        <v>913.0</v>
      </c>
      <c r="H119" s="24">
        <v>3559.0</v>
      </c>
      <c r="I119" s="25"/>
      <c r="J119" s="26">
        <v>-18.2386</v>
      </c>
      <c r="K119" s="26">
        <v>-41.7483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3110905.0</v>
      </c>
      <c r="B120" s="18" t="s">
        <v>1978</v>
      </c>
      <c r="C120" s="19">
        <v>14098.0</v>
      </c>
      <c r="D120" s="19">
        <v>7761.0</v>
      </c>
      <c r="E120" s="19">
        <v>7674.0</v>
      </c>
      <c r="F120" s="19">
        <v>13328.0</v>
      </c>
      <c r="G120" s="19">
        <v>2107.0</v>
      </c>
      <c r="H120" s="19">
        <v>15435.0</v>
      </c>
      <c r="I120" s="20"/>
      <c r="J120" s="21">
        <v>-21.8361</v>
      </c>
      <c r="K120" s="21">
        <v>-45.4006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3111002.0</v>
      </c>
      <c r="B121" s="23" t="s">
        <v>220</v>
      </c>
      <c r="C121" s="24">
        <v>20553.0</v>
      </c>
      <c r="D121" s="24">
        <v>10767.0</v>
      </c>
      <c r="E121" s="24">
        <v>9934.0</v>
      </c>
      <c r="F121" s="24">
        <v>10971.0</v>
      </c>
      <c r="G121" s="24">
        <v>9730.0</v>
      </c>
      <c r="H121" s="24">
        <v>20701.0</v>
      </c>
      <c r="I121" s="25"/>
      <c r="J121" s="26">
        <v>-8.8458</v>
      </c>
      <c r="K121" s="26">
        <v>-35.5681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3111101.0</v>
      </c>
      <c r="B122" s="18" t="s">
        <v>1979</v>
      </c>
      <c r="C122" s="19">
        <v>19100.0</v>
      </c>
      <c r="D122" s="19">
        <v>9790.0</v>
      </c>
      <c r="E122" s="19">
        <v>9495.0</v>
      </c>
      <c r="F122" s="19">
        <v>14413.0</v>
      </c>
      <c r="G122" s="19">
        <v>4872.0</v>
      </c>
      <c r="H122" s="19">
        <v>19285.0</v>
      </c>
      <c r="I122" s="20"/>
      <c r="J122" s="21">
        <v>-19.5356</v>
      </c>
      <c r="K122" s="21">
        <v>-49.4864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3111150.0</v>
      </c>
      <c r="B123" s="23" t="s">
        <v>1980</v>
      </c>
      <c r="C123" s="24">
        <v>3574.0</v>
      </c>
      <c r="D123" s="24">
        <v>1947.0</v>
      </c>
      <c r="E123" s="24">
        <v>1738.0</v>
      </c>
      <c r="F123" s="24">
        <v>1554.0</v>
      </c>
      <c r="G123" s="24">
        <v>2131.0</v>
      </c>
      <c r="H123" s="24">
        <v>3685.0</v>
      </c>
      <c r="I123" s="25"/>
      <c r="J123" s="26">
        <v>-16.5036</v>
      </c>
      <c r="K123" s="26">
        <v>-44.8106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3111200.0</v>
      </c>
      <c r="B124" s="18" t="s">
        <v>1981</v>
      </c>
      <c r="C124" s="19">
        <v>49187.0</v>
      </c>
      <c r="D124" s="19">
        <v>25121.0</v>
      </c>
      <c r="E124" s="19">
        <v>26388.0</v>
      </c>
      <c r="F124" s="19">
        <v>48600.0</v>
      </c>
      <c r="G124" s="19">
        <v>2909.0</v>
      </c>
      <c r="H124" s="19">
        <v>51509.0</v>
      </c>
      <c r="I124" s="20"/>
      <c r="J124" s="21">
        <v>-20.8972</v>
      </c>
      <c r="K124" s="21">
        <v>-45.2772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3111309.0</v>
      </c>
      <c r="B125" s="23" t="s">
        <v>1982</v>
      </c>
      <c r="C125" s="24">
        <v>11436.0</v>
      </c>
      <c r="D125" s="24">
        <v>5856.0</v>
      </c>
      <c r="E125" s="24">
        <v>5662.0</v>
      </c>
      <c r="F125" s="24">
        <v>10106.0</v>
      </c>
      <c r="G125" s="24">
        <v>1412.0</v>
      </c>
      <c r="H125" s="24">
        <v>11518.0</v>
      </c>
      <c r="I125" s="25"/>
      <c r="J125" s="26">
        <v>-21.1067</v>
      </c>
      <c r="K125" s="26">
        <v>-45.8303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3111408.0</v>
      </c>
      <c r="B126" s="18" t="s">
        <v>1983</v>
      </c>
      <c r="C126" s="19">
        <v>5328.0</v>
      </c>
      <c r="D126" s="19">
        <v>3679.0</v>
      </c>
      <c r="E126" s="19">
        <v>3191.0</v>
      </c>
      <c r="F126" s="19">
        <v>5208.0</v>
      </c>
      <c r="G126" s="19">
        <v>1662.0</v>
      </c>
      <c r="H126" s="19">
        <v>6870.0</v>
      </c>
      <c r="I126" s="20"/>
      <c r="J126" s="21">
        <v>-19.7606</v>
      </c>
      <c r="K126" s="21">
        <v>-48.5722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3111507.0</v>
      </c>
      <c r="B127" s="23" t="s">
        <v>1984</v>
      </c>
      <c r="C127" s="24">
        <v>12819.0</v>
      </c>
      <c r="D127" s="24">
        <v>7266.0</v>
      </c>
      <c r="E127" s="24">
        <v>6947.0</v>
      </c>
      <c r="F127" s="24">
        <v>12921.0</v>
      </c>
      <c r="G127" s="24">
        <v>1292.0</v>
      </c>
      <c r="H127" s="24">
        <v>14213.0</v>
      </c>
      <c r="I127" s="25"/>
      <c r="J127" s="26">
        <v>-19.6961</v>
      </c>
      <c r="K127" s="26">
        <v>-46.1714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3111606.0</v>
      </c>
      <c r="B128" s="18" t="s">
        <v>1985</v>
      </c>
      <c r="C128" s="19">
        <v>26541.0</v>
      </c>
      <c r="D128" s="19">
        <v>14062.0</v>
      </c>
      <c r="E128" s="19">
        <v>13561.0</v>
      </c>
      <c r="F128" s="19">
        <v>19177.0</v>
      </c>
      <c r="G128" s="19">
        <v>8446.0</v>
      </c>
      <c r="H128" s="19">
        <v>27623.0</v>
      </c>
      <c r="I128" s="20"/>
      <c r="J128" s="21">
        <v>-21.235</v>
      </c>
      <c r="K128" s="21">
        <v>-45.7586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3111903.0</v>
      </c>
      <c r="B129" s="23" t="s">
        <v>1986</v>
      </c>
      <c r="C129" s="24">
        <v>5664.0</v>
      </c>
      <c r="D129" s="24">
        <v>2861.0</v>
      </c>
      <c r="E129" s="24">
        <v>2728.0</v>
      </c>
      <c r="F129" s="24">
        <v>4068.0</v>
      </c>
      <c r="G129" s="24">
        <v>1521.0</v>
      </c>
      <c r="H129" s="24">
        <v>5589.0</v>
      </c>
      <c r="I129" s="25"/>
      <c r="J129" s="26">
        <v>-21.0208</v>
      </c>
      <c r="K129" s="26">
        <v>-45.1819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3111705.0</v>
      </c>
      <c r="B130" s="18" t="s">
        <v>1987</v>
      </c>
      <c r="C130" s="19">
        <v>4789.0</v>
      </c>
      <c r="D130" s="19">
        <v>2375.0</v>
      </c>
      <c r="E130" s="19">
        <v>2256.0</v>
      </c>
      <c r="F130" s="19">
        <v>1859.0</v>
      </c>
      <c r="G130" s="19">
        <v>2772.0</v>
      </c>
      <c r="H130" s="19">
        <v>4631.0</v>
      </c>
      <c r="I130" s="20"/>
      <c r="J130" s="21">
        <v>-20.6858</v>
      </c>
      <c r="K130" s="21">
        <v>-42.6197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3111804.0</v>
      </c>
      <c r="B131" s="23" t="s">
        <v>492</v>
      </c>
      <c r="C131" s="24">
        <v>10633.0</v>
      </c>
      <c r="D131" s="24">
        <v>5981.0</v>
      </c>
      <c r="E131" s="24">
        <v>5376.0</v>
      </c>
      <c r="F131" s="24">
        <v>10172.0</v>
      </c>
      <c r="G131" s="24">
        <v>1185.0</v>
      </c>
      <c r="H131" s="24">
        <v>11357.0</v>
      </c>
      <c r="I131" s="25"/>
      <c r="J131" s="26">
        <v>-13.0697</v>
      </c>
      <c r="K131" s="26">
        <v>-44.2022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3112000.0</v>
      </c>
      <c r="B132" s="18" t="s">
        <v>500</v>
      </c>
      <c r="C132" s="19">
        <v>14461.0</v>
      </c>
      <c r="D132" s="19">
        <v>7463.0</v>
      </c>
      <c r="E132" s="19">
        <v>7129.0</v>
      </c>
      <c r="F132" s="19">
        <v>10204.0</v>
      </c>
      <c r="G132" s="19">
        <v>4388.0</v>
      </c>
      <c r="H132" s="19">
        <v>14592.0</v>
      </c>
      <c r="I132" s="20"/>
      <c r="J132" s="21">
        <v>-20.7669</v>
      </c>
      <c r="K132" s="21">
        <v>-45.2764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3112059.0</v>
      </c>
      <c r="B133" s="23" t="s">
        <v>1988</v>
      </c>
      <c r="C133" s="24">
        <v>3838.0</v>
      </c>
      <c r="D133" s="24">
        <v>2045.0</v>
      </c>
      <c r="E133" s="24">
        <v>2145.0</v>
      </c>
      <c r="F133" s="24">
        <v>2478.0</v>
      </c>
      <c r="G133" s="24">
        <v>1712.0</v>
      </c>
      <c r="H133" s="24">
        <v>4190.0</v>
      </c>
      <c r="I133" s="25"/>
      <c r="J133" s="26">
        <v>-21.9811</v>
      </c>
      <c r="K133" s="26">
        <v>-42.3681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3112109.0</v>
      </c>
      <c r="B134" s="18" t="s">
        <v>1989</v>
      </c>
      <c r="C134" s="19">
        <v>5000.0</v>
      </c>
      <c r="D134" s="19">
        <v>2743.0</v>
      </c>
      <c r="E134" s="19">
        <v>2466.0</v>
      </c>
      <c r="F134" s="19">
        <v>2006.0</v>
      </c>
      <c r="G134" s="19">
        <v>3203.0</v>
      </c>
      <c r="H134" s="19">
        <v>5209.0</v>
      </c>
      <c r="I134" s="20"/>
      <c r="J134" s="21">
        <v>-20.5231</v>
      </c>
      <c r="K134" s="21">
        <v>-41.9044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3112208.0</v>
      </c>
      <c r="B135" s="23" t="s">
        <v>1990</v>
      </c>
      <c r="C135" s="24">
        <v>4964.0</v>
      </c>
      <c r="D135" s="24">
        <v>2335.0</v>
      </c>
      <c r="E135" s="24">
        <v>2423.0</v>
      </c>
      <c r="F135" s="24">
        <v>2135.0</v>
      </c>
      <c r="G135" s="24">
        <v>2623.0</v>
      </c>
      <c r="H135" s="24">
        <v>4758.0</v>
      </c>
      <c r="I135" s="25"/>
      <c r="J135" s="26">
        <v>-20.9231</v>
      </c>
      <c r="K135" s="26">
        <v>-43.6178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3112307.0</v>
      </c>
      <c r="B136" s="137" t="s">
        <v>1991</v>
      </c>
      <c r="C136" s="138">
        <v>31231.0</v>
      </c>
      <c r="D136" s="138">
        <v>17144.0</v>
      </c>
      <c r="E136" s="138">
        <v>17652.0</v>
      </c>
      <c r="F136" s="138">
        <v>24749.0</v>
      </c>
      <c r="G136" s="138">
        <v>10047.0</v>
      </c>
      <c r="H136" s="138">
        <v>34796.0</v>
      </c>
      <c r="I136" s="20"/>
      <c r="J136" s="21">
        <v>-17.6914</v>
      </c>
      <c r="K136" s="21">
        <v>-42.5158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3112406.0</v>
      </c>
      <c r="B137" s="23" t="s">
        <v>1992</v>
      </c>
      <c r="C137" s="24">
        <v>7424.0</v>
      </c>
      <c r="D137" s="24">
        <v>3741.0</v>
      </c>
      <c r="E137" s="24">
        <v>3348.0</v>
      </c>
      <c r="F137" s="24">
        <v>5919.0</v>
      </c>
      <c r="G137" s="24">
        <v>1170.0</v>
      </c>
      <c r="H137" s="24">
        <v>7089.0</v>
      </c>
      <c r="I137" s="25"/>
      <c r="J137" s="26">
        <v>-20.6164</v>
      </c>
      <c r="K137" s="26">
        <v>-47.0536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3112505.0</v>
      </c>
      <c r="B138" s="18" t="s">
        <v>1993</v>
      </c>
      <c r="C138" s="19">
        <v>7900.0</v>
      </c>
      <c r="D138" s="19">
        <v>4415.0</v>
      </c>
      <c r="E138" s="19">
        <v>4465.0</v>
      </c>
      <c r="F138" s="19">
        <v>8089.0</v>
      </c>
      <c r="G138" s="19">
        <v>791.0</v>
      </c>
      <c r="H138" s="19">
        <v>8880.0</v>
      </c>
      <c r="I138" s="20"/>
      <c r="J138" s="21">
        <v>-19.5489</v>
      </c>
      <c r="K138" s="21">
        <v>-44.1167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3112604.0</v>
      </c>
      <c r="B139" s="23" t="s">
        <v>1994</v>
      </c>
      <c r="C139" s="24">
        <v>14403.0</v>
      </c>
      <c r="D139" s="24">
        <v>7829.0</v>
      </c>
      <c r="E139" s="24">
        <v>7468.0</v>
      </c>
      <c r="F139" s="24">
        <v>14309.0</v>
      </c>
      <c r="G139" s="24">
        <v>988.0</v>
      </c>
      <c r="H139" s="24">
        <v>15297.0</v>
      </c>
      <c r="I139" s="25"/>
      <c r="J139" s="26">
        <v>-18.6819</v>
      </c>
      <c r="K139" s="26">
        <v>-49.5697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3112653.0</v>
      </c>
      <c r="B140" s="18" t="s">
        <v>1995</v>
      </c>
      <c r="C140" s="19">
        <v>4306.0</v>
      </c>
      <c r="D140" s="19">
        <v>2422.0</v>
      </c>
      <c r="E140" s="19">
        <v>2507.0</v>
      </c>
      <c r="F140" s="19">
        <v>3578.0</v>
      </c>
      <c r="G140" s="19">
        <v>1351.0</v>
      </c>
      <c r="H140" s="19">
        <v>4929.0</v>
      </c>
      <c r="I140" s="20"/>
      <c r="J140" s="21">
        <v>-19.0675</v>
      </c>
      <c r="K140" s="21">
        <v>-41.8581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3112703.0</v>
      </c>
      <c r="B141" s="23" t="s">
        <v>1996</v>
      </c>
      <c r="C141" s="24">
        <v>13113.0</v>
      </c>
      <c r="D141" s="24">
        <v>7202.0</v>
      </c>
      <c r="E141" s="24">
        <v>7004.0</v>
      </c>
      <c r="F141" s="24">
        <v>11520.0</v>
      </c>
      <c r="G141" s="24">
        <v>2686.0</v>
      </c>
      <c r="H141" s="24">
        <v>14206.0</v>
      </c>
      <c r="I141" s="25"/>
      <c r="J141" s="26">
        <v>-16.3244</v>
      </c>
      <c r="K141" s="26">
        <v>-43.7106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3112802.0</v>
      </c>
      <c r="B142" s="18" t="s">
        <v>1997</v>
      </c>
      <c r="C142" s="19">
        <v>7737.0</v>
      </c>
      <c r="D142" s="19">
        <v>4166.0</v>
      </c>
      <c r="E142" s="19">
        <v>4019.0</v>
      </c>
      <c r="F142" s="19">
        <v>6504.0</v>
      </c>
      <c r="G142" s="19">
        <v>1681.0</v>
      </c>
      <c r="H142" s="19">
        <v>8185.0</v>
      </c>
      <c r="I142" s="20"/>
      <c r="J142" s="21">
        <v>-20.6153</v>
      </c>
      <c r="K142" s="21">
        <v>-46.05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3112901.0</v>
      </c>
      <c r="B143" s="23" t="s">
        <v>1998</v>
      </c>
      <c r="C143" s="24">
        <v>8834.0</v>
      </c>
      <c r="D143" s="24">
        <v>4641.0</v>
      </c>
      <c r="E143" s="24">
        <v>4392.0</v>
      </c>
      <c r="F143" s="24">
        <v>3782.0</v>
      </c>
      <c r="G143" s="24">
        <v>5251.0</v>
      </c>
      <c r="H143" s="24">
        <v>9033.0</v>
      </c>
      <c r="I143" s="25"/>
      <c r="J143" s="26">
        <v>-20.1719</v>
      </c>
      <c r="K143" s="26">
        <v>-42.2706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3113008.0</v>
      </c>
      <c r="B144" s="18" t="s">
        <v>1999</v>
      </c>
      <c r="C144" s="19">
        <v>20981.0</v>
      </c>
      <c r="D144" s="19">
        <v>11294.0</v>
      </c>
      <c r="E144" s="19">
        <v>11049.0</v>
      </c>
      <c r="F144" s="19">
        <v>7190.0</v>
      </c>
      <c r="G144" s="19">
        <v>15153.0</v>
      </c>
      <c r="H144" s="19">
        <v>22343.0</v>
      </c>
      <c r="I144" s="20"/>
      <c r="J144" s="21">
        <v>-17.1889</v>
      </c>
      <c r="K144" s="21">
        <v>-41.6947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3113107.0</v>
      </c>
      <c r="B145" s="23" t="s">
        <v>2000</v>
      </c>
      <c r="C145" s="24">
        <v>3478.0</v>
      </c>
      <c r="D145" s="24">
        <v>1678.0</v>
      </c>
      <c r="E145" s="24">
        <v>1610.0</v>
      </c>
      <c r="F145" s="24">
        <v>1177.0</v>
      </c>
      <c r="G145" s="24">
        <v>2111.0</v>
      </c>
      <c r="H145" s="24">
        <v>3288.0</v>
      </c>
      <c r="I145" s="25"/>
      <c r="J145" s="26">
        <v>-20.8758</v>
      </c>
      <c r="K145" s="26">
        <v>-43.7392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3113206.0</v>
      </c>
      <c r="B146" s="18" t="s">
        <v>2001</v>
      </c>
      <c r="C146" s="19">
        <v>21057.0</v>
      </c>
      <c r="D146" s="19">
        <v>11554.0</v>
      </c>
      <c r="E146" s="19">
        <v>11787.0</v>
      </c>
      <c r="F146" s="19">
        <v>18199.0</v>
      </c>
      <c r="G146" s="19">
        <v>5142.0</v>
      </c>
      <c r="H146" s="19">
        <v>23341.0</v>
      </c>
      <c r="I146" s="20"/>
      <c r="J146" s="21">
        <v>-20.9536</v>
      </c>
      <c r="K146" s="21">
        <v>-43.8064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3113305.0</v>
      </c>
      <c r="B147" s="23" t="s">
        <v>2002</v>
      </c>
      <c r="C147" s="24">
        <v>31921.0</v>
      </c>
      <c r="D147" s="24">
        <v>15702.0</v>
      </c>
      <c r="E147" s="24">
        <v>16619.0</v>
      </c>
      <c r="F147" s="24">
        <v>26079.0</v>
      </c>
      <c r="G147" s="24">
        <v>6242.0</v>
      </c>
      <c r="H147" s="24">
        <v>32321.0</v>
      </c>
      <c r="I147" s="25"/>
      <c r="J147" s="26">
        <v>-20.7331</v>
      </c>
      <c r="K147" s="26">
        <v>-42.0294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3113404.0</v>
      </c>
      <c r="B148" s="18" t="s">
        <v>2003</v>
      </c>
      <c r="C148" s="19">
        <v>77789.0</v>
      </c>
      <c r="D148" s="19">
        <v>41729.0</v>
      </c>
      <c r="E148" s="19">
        <v>43593.0</v>
      </c>
      <c r="F148" s="19">
        <v>70548.0</v>
      </c>
      <c r="G148" s="19">
        <v>14774.0</v>
      </c>
      <c r="H148" s="19">
        <v>85322.0</v>
      </c>
      <c r="I148" s="20"/>
      <c r="J148" s="21">
        <v>-19.7897</v>
      </c>
      <c r="K148" s="21">
        <v>-42.1392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3113503.0</v>
      </c>
      <c r="B149" s="23" t="s">
        <v>2004</v>
      </c>
      <c r="C149" s="24">
        <v>8967.0</v>
      </c>
      <c r="D149" s="24">
        <v>4681.0</v>
      </c>
      <c r="E149" s="24">
        <v>4477.0</v>
      </c>
      <c r="F149" s="24">
        <v>6744.0</v>
      </c>
      <c r="G149" s="24">
        <v>2414.0</v>
      </c>
      <c r="H149" s="24">
        <v>9158.0</v>
      </c>
      <c r="I149" s="25"/>
      <c r="J149" s="26">
        <v>-17.5269</v>
      </c>
      <c r="K149" s="26">
        <v>-43.0158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3113602.0</v>
      </c>
      <c r="B150" s="18" t="s">
        <v>2005</v>
      </c>
      <c r="C150" s="19">
        <v>5810.0</v>
      </c>
      <c r="D150" s="19">
        <v>3226.0</v>
      </c>
      <c r="E150" s="19">
        <v>3076.0</v>
      </c>
      <c r="F150" s="19">
        <v>4706.0</v>
      </c>
      <c r="G150" s="19">
        <v>1596.0</v>
      </c>
      <c r="H150" s="19">
        <v>6302.0</v>
      </c>
      <c r="I150" s="20"/>
      <c r="J150" s="21">
        <v>-22.0431</v>
      </c>
      <c r="K150" s="21">
        <v>-45.6992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3113701.0</v>
      </c>
      <c r="B151" s="23" t="s">
        <v>2006</v>
      </c>
      <c r="C151" s="24">
        <v>21994.0</v>
      </c>
      <c r="D151" s="24">
        <v>10006.0</v>
      </c>
      <c r="E151" s="24">
        <v>10081.0</v>
      </c>
      <c r="F151" s="24">
        <v>13034.0</v>
      </c>
      <c r="G151" s="24">
        <v>7053.0</v>
      </c>
      <c r="H151" s="24">
        <v>20087.0</v>
      </c>
      <c r="I151" s="25"/>
      <c r="J151" s="26">
        <v>-17.7031</v>
      </c>
      <c r="K151" s="26">
        <v>-40.7664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3113800.0</v>
      </c>
      <c r="B152" s="18" t="s">
        <v>2007</v>
      </c>
      <c r="C152" s="19">
        <v>2246.0</v>
      </c>
      <c r="D152" s="19">
        <v>1227.0</v>
      </c>
      <c r="E152" s="19">
        <v>1233.0</v>
      </c>
      <c r="F152" s="19">
        <v>1321.0</v>
      </c>
      <c r="G152" s="19">
        <v>1139.0</v>
      </c>
      <c r="H152" s="19">
        <v>2460.0</v>
      </c>
      <c r="I152" s="20"/>
      <c r="J152" s="21">
        <v>-19.0889</v>
      </c>
      <c r="K152" s="21">
        <v>-43.1417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3113909.0</v>
      </c>
      <c r="B153" s="23" t="s">
        <v>2008</v>
      </c>
      <c r="C153" s="24">
        <v>11600.0</v>
      </c>
      <c r="D153" s="24">
        <v>5976.0</v>
      </c>
      <c r="E153" s="24">
        <v>5860.0</v>
      </c>
      <c r="F153" s="24">
        <v>8966.0</v>
      </c>
      <c r="G153" s="24">
        <v>2870.0</v>
      </c>
      <c r="H153" s="24">
        <v>11836.0</v>
      </c>
      <c r="I153" s="25"/>
      <c r="J153" s="26">
        <v>-21.4608</v>
      </c>
      <c r="K153" s="26">
        <v>-45.2236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3114006.0</v>
      </c>
      <c r="B154" s="18" t="s">
        <v>2009</v>
      </c>
      <c r="C154" s="19">
        <v>10400.0</v>
      </c>
      <c r="D154" s="19">
        <v>5452.0</v>
      </c>
      <c r="E154" s="19">
        <v>5475.0</v>
      </c>
      <c r="F154" s="19">
        <v>8610.0</v>
      </c>
      <c r="G154" s="19">
        <v>2317.0</v>
      </c>
      <c r="H154" s="19">
        <v>10927.0</v>
      </c>
      <c r="I154" s="20"/>
      <c r="J154" s="21">
        <v>-20.5578</v>
      </c>
      <c r="K154" s="21">
        <v>-44.8706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3114105.0</v>
      </c>
      <c r="B155" s="23" t="s">
        <v>2010</v>
      </c>
      <c r="C155" s="24">
        <v>12545.0</v>
      </c>
      <c r="D155" s="24">
        <v>6896.0</v>
      </c>
      <c r="E155" s="24">
        <v>6856.0</v>
      </c>
      <c r="F155" s="24">
        <v>10189.0</v>
      </c>
      <c r="G155" s="24">
        <v>3563.0</v>
      </c>
      <c r="H155" s="24">
        <v>13752.0</v>
      </c>
      <c r="I155" s="25"/>
      <c r="J155" s="26">
        <v>-22.1222</v>
      </c>
      <c r="K155" s="26">
        <v>-45.1292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3114204.0</v>
      </c>
      <c r="B156" s="18" t="s">
        <v>2011</v>
      </c>
      <c r="C156" s="19">
        <v>17157.0</v>
      </c>
      <c r="D156" s="19">
        <v>10034.0</v>
      </c>
      <c r="E156" s="19">
        <v>9984.0</v>
      </c>
      <c r="F156" s="19">
        <v>17341.0</v>
      </c>
      <c r="G156" s="19">
        <v>2677.0</v>
      </c>
      <c r="H156" s="19">
        <v>20018.0</v>
      </c>
      <c r="I156" s="20"/>
      <c r="J156" s="21">
        <v>-20.1842</v>
      </c>
      <c r="K156" s="21">
        <v>-44.7711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3114303.0</v>
      </c>
      <c r="B157" s="23" t="s">
        <v>2012</v>
      </c>
      <c r="C157" s="24">
        <v>29460.0</v>
      </c>
      <c r="D157" s="24">
        <v>15042.0</v>
      </c>
      <c r="E157" s="24">
        <v>14710.0</v>
      </c>
      <c r="F157" s="24">
        <v>25216.0</v>
      </c>
      <c r="G157" s="24">
        <v>4536.0</v>
      </c>
      <c r="H157" s="24">
        <v>29752.0</v>
      </c>
      <c r="I157" s="25"/>
      <c r="J157" s="26">
        <v>-19.0008</v>
      </c>
      <c r="K157" s="26">
        <v>-46.3161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3114402.0</v>
      </c>
      <c r="B158" s="18" t="s">
        <v>2013</v>
      </c>
      <c r="C158" s="19">
        <v>19732.0</v>
      </c>
      <c r="D158" s="19">
        <v>10483.0</v>
      </c>
      <c r="E158" s="19">
        <v>9943.0</v>
      </c>
      <c r="F158" s="19">
        <v>14362.0</v>
      </c>
      <c r="G158" s="19">
        <v>6064.0</v>
      </c>
      <c r="H158" s="19">
        <v>20426.0</v>
      </c>
      <c r="I158" s="20"/>
      <c r="J158" s="21">
        <v>-20.9719</v>
      </c>
      <c r="K158" s="21">
        <v>-46.1189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3114501.0</v>
      </c>
      <c r="B159" s="23" t="s">
        <v>2014</v>
      </c>
      <c r="C159" s="24">
        <v>14348.0</v>
      </c>
      <c r="D159" s="24">
        <v>8762.0</v>
      </c>
      <c r="E159" s="24">
        <v>8288.0</v>
      </c>
      <c r="F159" s="24">
        <v>11823.0</v>
      </c>
      <c r="G159" s="24">
        <v>5227.0</v>
      </c>
      <c r="H159" s="24">
        <v>17050.0</v>
      </c>
      <c r="I159" s="25"/>
      <c r="J159" s="26">
        <v>-20.5414</v>
      </c>
      <c r="K159" s="26">
        <v>-44.635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3114550.0</v>
      </c>
      <c r="B160" s="18" t="s">
        <v>2015</v>
      </c>
      <c r="C160" s="19">
        <v>8910.0</v>
      </c>
      <c r="D160" s="19">
        <v>4866.0</v>
      </c>
      <c r="E160" s="19">
        <v>4601.0</v>
      </c>
      <c r="F160" s="19">
        <v>6971.0</v>
      </c>
      <c r="G160" s="19">
        <v>2496.0</v>
      </c>
      <c r="H160" s="19">
        <v>9467.0</v>
      </c>
      <c r="I160" s="20"/>
      <c r="J160" s="21">
        <v>-19.6975</v>
      </c>
      <c r="K160" s="21">
        <v>-50.6881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3114600.0</v>
      </c>
      <c r="B161" s="23" t="s">
        <v>2016</v>
      </c>
      <c r="C161" s="24">
        <v>3887.0</v>
      </c>
      <c r="D161" s="24">
        <v>2009.0</v>
      </c>
      <c r="E161" s="24">
        <v>1943.0</v>
      </c>
      <c r="F161" s="24">
        <v>2613.0</v>
      </c>
      <c r="G161" s="24">
        <v>1339.0</v>
      </c>
      <c r="H161" s="24">
        <v>3952.0</v>
      </c>
      <c r="I161" s="25"/>
      <c r="J161" s="26">
        <v>-21.4875</v>
      </c>
      <c r="K161" s="26">
        <v>-44.6425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3114709.0</v>
      </c>
      <c r="B162" s="18" t="s">
        <v>2017</v>
      </c>
      <c r="C162" s="19">
        <v>3089.0</v>
      </c>
      <c r="D162" s="19">
        <v>1705.0</v>
      </c>
      <c r="E162" s="19">
        <v>1645.0</v>
      </c>
      <c r="F162" s="19">
        <v>2461.0</v>
      </c>
      <c r="G162" s="19">
        <v>889.0</v>
      </c>
      <c r="H162" s="19">
        <v>3350.0</v>
      </c>
      <c r="I162" s="20"/>
      <c r="J162" s="21">
        <v>-21.7778</v>
      </c>
      <c r="K162" s="21">
        <v>-45.8411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3114808.0</v>
      </c>
      <c r="B163" s="67" t="s">
        <v>2018</v>
      </c>
      <c r="C163" s="68">
        <v>4733.0</v>
      </c>
      <c r="D163" s="68">
        <v>2343.0</v>
      </c>
      <c r="E163" s="68">
        <v>2212.0</v>
      </c>
      <c r="F163" s="68">
        <v>2436.0</v>
      </c>
      <c r="G163" s="68">
        <v>2119.0</v>
      </c>
      <c r="H163" s="68">
        <v>4555.0</v>
      </c>
      <c r="I163" s="25"/>
      <c r="J163" s="26">
        <v>-22.0011</v>
      </c>
      <c r="K163" s="26">
        <v>-44.4614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3114907.0</v>
      </c>
      <c r="B164" s="18" t="s">
        <v>2019</v>
      </c>
      <c r="C164" s="19">
        <v>2264.0</v>
      </c>
      <c r="D164" s="19">
        <v>1153.0</v>
      </c>
      <c r="E164" s="19">
        <v>1089.0</v>
      </c>
      <c r="F164" s="19">
        <v>1122.0</v>
      </c>
      <c r="G164" s="19">
        <v>1120.0</v>
      </c>
      <c r="H164" s="19">
        <v>2242.0</v>
      </c>
      <c r="I164" s="20"/>
      <c r="J164" s="21">
        <v>-20.7928</v>
      </c>
      <c r="K164" s="21">
        <v>-43.9303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3115003.0</v>
      </c>
      <c r="B165" s="23" t="s">
        <v>2020</v>
      </c>
      <c r="C165" s="24">
        <v>2622.0</v>
      </c>
      <c r="D165" s="24">
        <v>1527.0</v>
      </c>
      <c r="E165" s="24">
        <v>1330.0</v>
      </c>
      <c r="F165" s="24">
        <v>1796.0</v>
      </c>
      <c r="G165" s="24">
        <v>1061.0</v>
      </c>
      <c r="H165" s="24">
        <v>2857.0</v>
      </c>
      <c r="I165" s="25"/>
      <c r="J165" s="26">
        <v>-18.5764</v>
      </c>
      <c r="K165" s="26">
        <v>-47.8772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3115102.0</v>
      </c>
      <c r="B166" s="18" t="s">
        <v>2021</v>
      </c>
      <c r="C166" s="19">
        <v>17278.0</v>
      </c>
      <c r="D166" s="19">
        <v>8807.0</v>
      </c>
      <c r="E166" s="19">
        <v>8621.0</v>
      </c>
      <c r="F166" s="19">
        <v>14237.0</v>
      </c>
      <c r="G166" s="19">
        <v>3191.0</v>
      </c>
      <c r="H166" s="19">
        <v>17428.0</v>
      </c>
      <c r="I166" s="20"/>
      <c r="J166" s="21">
        <v>-20.5831</v>
      </c>
      <c r="K166" s="21">
        <v>-46.9219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3115300.0</v>
      </c>
      <c r="B167" s="23" t="s">
        <v>2022</v>
      </c>
      <c r="C167" s="24">
        <v>63980.0</v>
      </c>
      <c r="D167" s="24">
        <v>34240.0</v>
      </c>
      <c r="E167" s="24">
        <v>35570.0</v>
      </c>
      <c r="F167" s="24">
        <v>66833.0</v>
      </c>
      <c r="G167" s="24">
        <v>2977.0</v>
      </c>
      <c r="H167" s="24">
        <v>69810.0</v>
      </c>
      <c r="I167" s="25"/>
      <c r="J167" s="26">
        <v>-21.3892</v>
      </c>
      <c r="K167" s="26">
        <v>-42.6967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3115359.0</v>
      </c>
      <c r="B168" s="18" t="s">
        <v>2023</v>
      </c>
      <c r="C168" s="19">
        <v>4241.0</v>
      </c>
      <c r="D168" s="19">
        <v>2384.0</v>
      </c>
      <c r="E168" s="19">
        <v>2455.0</v>
      </c>
      <c r="F168" s="19">
        <v>4233.0</v>
      </c>
      <c r="G168" s="19">
        <v>606.0</v>
      </c>
      <c r="H168" s="19">
        <v>4839.0</v>
      </c>
      <c r="I168" s="20"/>
      <c r="J168" s="21">
        <v>-20.0747</v>
      </c>
      <c r="K168" s="21">
        <v>-43.4075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3115409.0</v>
      </c>
      <c r="B169" s="23" t="s">
        <v>2024</v>
      </c>
      <c r="C169" s="24">
        <v>3288.0</v>
      </c>
      <c r="D169" s="24">
        <v>1761.0</v>
      </c>
      <c r="E169" s="24">
        <v>1701.0</v>
      </c>
      <c r="F169" s="24">
        <v>1429.0</v>
      </c>
      <c r="G169" s="24">
        <v>2033.0</v>
      </c>
      <c r="H169" s="24">
        <v>3462.0</v>
      </c>
      <c r="I169" s="25"/>
      <c r="J169" s="26">
        <v>-20.69</v>
      </c>
      <c r="K169" s="26">
        <v>-43.4975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3115458.0</v>
      </c>
      <c r="B170" s="18" t="s">
        <v>2025</v>
      </c>
      <c r="C170" s="19">
        <v>7332.0</v>
      </c>
      <c r="D170" s="19">
        <v>3355.0</v>
      </c>
      <c r="E170" s="19">
        <v>3350.0</v>
      </c>
      <c r="F170" s="19">
        <v>1688.0</v>
      </c>
      <c r="G170" s="19">
        <v>5017.0</v>
      </c>
      <c r="H170" s="19">
        <v>6705.0</v>
      </c>
      <c r="I170" s="20"/>
      <c r="J170" s="21">
        <v>-17.2994</v>
      </c>
      <c r="K170" s="21">
        <v>-41.5169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3115474.0</v>
      </c>
      <c r="B171" s="23" t="s">
        <v>2026</v>
      </c>
      <c r="C171" s="24">
        <v>5337.0</v>
      </c>
      <c r="D171" s="24">
        <v>2629.0</v>
      </c>
      <c r="E171" s="24">
        <v>2473.0</v>
      </c>
      <c r="F171" s="24">
        <v>2978.0</v>
      </c>
      <c r="G171" s="24">
        <v>2124.0</v>
      </c>
      <c r="H171" s="24">
        <v>5102.0</v>
      </c>
      <c r="I171" s="25"/>
      <c r="J171" s="26">
        <v>-15.3583</v>
      </c>
      <c r="K171" s="26">
        <v>-42.9628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3115508.0</v>
      </c>
      <c r="B172" s="18" t="s">
        <v>2027</v>
      </c>
      <c r="C172" s="19">
        <v>22129.0</v>
      </c>
      <c r="D172" s="19">
        <v>10532.0</v>
      </c>
      <c r="E172" s="19">
        <v>11187.0</v>
      </c>
      <c r="F172" s="19">
        <v>21266.0</v>
      </c>
      <c r="G172" s="19">
        <v>453.0</v>
      </c>
      <c r="H172" s="19">
        <v>21719.0</v>
      </c>
      <c r="I172" s="20"/>
      <c r="J172" s="21">
        <v>-21.9772</v>
      </c>
      <c r="K172" s="21">
        <v>-44.9325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3115607.0</v>
      </c>
      <c r="B173" s="23" t="s">
        <v>2028</v>
      </c>
      <c r="C173" s="24">
        <v>1289.0</v>
      </c>
      <c r="D173" s="24">
        <v>628.0</v>
      </c>
      <c r="E173" s="24">
        <v>584.0</v>
      </c>
      <c r="F173" s="24">
        <v>1033.0</v>
      </c>
      <c r="G173" s="24">
        <v>179.0</v>
      </c>
      <c r="H173" s="24">
        <v>1212.0</v>
      </c>
      <c r="I173" s="25"/>
      <c r="J173" s="26">
        <v>-19.1483</v>
      </c>
      <c r="K173" s="26">
        <v>-45.7114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3115706.0</v>
      </c>
      <c r="B174" s="18" t="s">
        <v>2029</v>
      </c>
      <c r="C174" s="19">
        <v>6548.0</v>
      </c>
      <c r="D174" s="19">
        <v>3302.0</v>
      </c>
      <c r="E174" s="19">
        <v>3472.0</v>
      </c>
      <c r="F174" s="19">
        <v>5596.0</v>
      </c>
      <c r="G174" s="19">
        <v>1178.0</v>
      </c>
      <c r="H174" s="19">
        <v>6774.0</v>
      </c>
      <c r="I174" s="20"/>
      <c r="J174" s="21">
        <v>-18.7619</v>
      </c>
      <c r="K174" s="21">
        <v>-41.3064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3115805.0</v>
      </c>
      <c r="B175" s="23" t="s">
        <v>2030</v>
      </c>
      <c r="C175" s="24">
        <v>10236.0</v>
      </c>
      <c r="D175" s="24">
        <v>5252.0</v>
      </c>
      <c r="E175" s="24">
        <v>5018.0</v>
      </c>
      <c r="F175" s="24">
        <v>9316.0</v>
      </c>
      <c r="G175" s="24">
        <v>954.0</v>
      </c>
      <c r="H175" s="24">
        <v>10270.0</v>
      </c>
      <c r="I175" s="25"/>
      <c r="J175" s="26">
        <v>-18.5839</v>
      </c>
      <c r="K175" s="26">
        <v>-49.1994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3115904.0</v>
      </c>
      <c r="B176" s="18" t="s">
        <v>2031</v>
      </c>
      <c r="C176" s="19">
        <v>2370.0</v>
      </c>
      <c r="D176" s="19">
        <v>1410.0</v>
      </c>
      <c r="E176" s="19">
        <v>1382.0</v>
      </c>
      <c r="F176" s="19">
        <v>1903.0</v>
      </c>
      <c r="G176" s="19">
        <v>889.0</v>
      </c>
      <c r="H176" s="19">
        <v>2792.0</v>
      </c>
      <c r="I176" s="20"/>
      <c r="J176" s="21">
        <v>-21.6722</v>
      </c>
      <c r="K176" s="21">
        <v>-43.2217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3116001.0</v>
      </c>
      <c r="B177" s="23" t="s">
        <v>2032</v>
      </c>
      <c r="C177" s="24">
        <v>5663.0</v>
      </c>
      <c r="D177" s="24">
        <v>2868.0</v>
      </c>
      <c r="E177" s="24">
        <v>2779.0</v>
      </c>
      <c r="F177" s="24">
        <v>2783.0</v>
      </c>
      <c r="G177" s="24">
        <v>2864.0</v>
      </c>
      <c r="H177" s="24">
        <v>5647.0</v>
      </c>
      <c r="I177" s="25"/>
      <c r="J177" s="26">
        <v>-20.0436</v>
      </c>
      <c r="K177" s="26">
        <v>-41.6878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3116100.0</v>
      </c>
      <c r="B178" s="18" t="s">
        <v>2033</v>
      </c>
      <c r="C178" s="19">
        <v>15225.0</v>
      </c>
      <c r="D178" s="19">
        <v>7422.0</v>
      </c>
      <c r="E178" s="19">
        <v>7743.0</v>
      </c>
      <c r="F178" s="19">
        <v>5702.0</v>
      </c>
      <c r="G178" s="19">
        <v>9463.0</v>
      </c>
      <c r="H178" s="19">
        <v>15165.0</v>
      </c>
      <c r="I178" s="20"/>
      <c r="J178" s="21">
        <v>-17.0869</v>
      </c>
      <c r="K178" s="21">
        <v>-42.5353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3116159.0</v>
      </c>
      <c r="B179" s="23" t="s">
        <v>2034</v>
      </c>
      <c r="C179" s="24">
        <v>7270.0</v>
      </c>
      <c r="D179" s="24">
        <v>5624.0</v>
      </c>
      <c r="E179" s="24">
        <v>5168.0</v>
      </c>
      <c r="F179" s="24">
        <v>5751.0</v>
      </c>
      <c r="G179" s="24">
        <v>5041.0</v>
      </c>
      <c r="H179" s="24">
        <v>10792.0</v>
      </c>
      <c r="I179" s="25"/>
      <c r="J179" s="26">
        <v>-15.3056</v>
      </c>
      <c r="K179" s="26">
        <v>-45.6183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3116209.0</v>
      </c>
      <c r="B180" s="18" t="s">
        <v>2035</v>
      </c>
      <c r="C180" s="19">
        <v>2958.0</v>
      </c>
      <c r="D180" s="19">
        <v>1355.0</v>
      </c>
      <c r="E180" s="19">
        <v>1430.0</v>
      </c>
      <c r="F180" s="19">
        <v>1486.0</v>
      </c>
      <c r="G180" s="19">
        <v>1299.0</v>
      </c>
      <c r="H180" s="19">
        <v>2785.0</v>
      </c>
      <c r="I180" s="20"/>
      <c r="J180" s="21">
        <v>-22.0025</v>
      </c>
      <c r="K180" s="21">
        <v>-43.0578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3116308.0</v>
      </c>
      <c r="B181" s="23" t="s">
        <v>2036</v>
      </c>
      <c r="C181" s="24">
        <v>6345.0</v>
      </c>
      <c r="D181" s="24">
        <v>3347.0</v>
      </c>
      <c r="E181" s="24">
        <v>3200.0</v>
      </c>
      <c r="F181" s="24">
        <v>3014.0</v>
      </c>
      <c r="G181" s="24">
        <v>3533.0</v>
      </c>
      <c r="H181" s="24">
        <v>6547.0</v>
      </c>
      <c r="I181" s="25"/>
      <c r="J181" s="26">
        <v>-20.9053</v>
      </c>
      <c r="K181" s="26">
        <v>-43.3656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3116407.0</v>
      </c>
      <c r="B182" s="18" t="s">
        <v>2037</v>
      </c>
      <c r="C182" s="19">
        <v>4242.0</v>
      </c>
      <c r="D182" s="19">
        <v>2371.0</v>
      </c>
      <c r="E182" s="19">
        <v>2173.0</v>
      </c>
      <c r="F182" s="19">
        <v>2532.0</v>
      </c>
      <c r="G182" s="19">
        <v>2012.0</v>
      </c>
      <c r="H182" s="19">
        <v>4544.0</v>
      </c>
      <c r="I182" s="20"/>
      <c r="J182" s="21">
        <v>-20.3989</v>
      </c>
      <c r="K182" s="21">
        <v>-47.2667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3116506.0</v>
      </c>
      <c r="B183" s="23" t="s">
        <v>2038</v>
      </c>
      <c r="C183" s="24">
        <v>8193.0</v>
      </c>
      <c r="D183" s="24">
        <v>3964.0</v>
      </c>
      <c r="E183" s="24">
        <v>3817.0</v>
      </c>
      <c r="F183" s="24">
        <v>5257.0</v>
      </c>
      <c r="G183" s="24">
        <v>2524.0</v>
      </c>
      <c r="H183" s="24">
        <v>7781.0</v>
      </c>
      <c r="I183" s="25"/>
      <c r="J183" s="26">
        <v>-17.0797</v>
      </c>
      <c r="K183" s="26">
        <v>-44.2086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3116605.0</v>
      </c>
      <c r="B184" s="18" t="s">
        <v>2039</v>
      </c>
      <c r="C184" s="19">
        <v>22522.0</v>
      </c>
      <c r="D184" s="19">
        <v>13090.0</v>
      </c>
      <c r="E184" s="19">
        <v>12687.0</v>
      </c>
      <c r="F184" s="19">
        <v>21160.0</v>
      </c>
      <c r="G184" s="19">
        <v>4617.0</v>
      </c>
      <c r="H184" s="19">
        <v>25777.0</v>
      </c>
      <c r="I184" s="20"/>
      <c r="J184" s="21">
        <v>-20.4433</v>
      </c>
      <c r="K184" s="21">
        <v>-44.7658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3116704.0</v>
      </c>
      <c r="B185" s="23" t="s">
        <v>2040</v>
      </c>
      <c r="C185" s="24">
        <v>6523.0</v>
      </c>
      <c r="D185" s="24">
        <v>3548.0</v>
      </c>
      <c r="E185" s="24">
        <v>3506.0</v>
      </c>
      <c r="F185" s="24">
        <v>5156.0</v>
      </c>
      <c r="G185" s="24">
        <v>1898.0</v>
      </c>
      <c r="H185" s="24">
        <v>7054.0</v>
      </c>
      <c r="I185" s="25"/>
      <c r="J185" s="26">
        <v>-20.8567</v>
      </c>
      <c r="K185" s="26">
        <v>-42.8028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3116803.0</v>
      </c>
      <c r="B186" s="18" t="s">
        <v>2041</v>
      </c>
      <c r="C186" s="19">
        <v>9369.0</v>
      </c>
      <c r="D186" s="19">
        <v>4480.0</v>
      </c>
      <c r="E186" s="19">
        <v>4544.0</v>
      </c>
      <c r="F186" s="19">
        <v>3814.0</v>
      </c>
      <c r="G186" s="19">
        <v>5210.0</v>
      </c>
      <c r="H186" s="19">
        <v>9024.0</v>
      </c>
      <c r="I186" s="20"/>
      <c r="J186" s="21">
        <v>-18.2339</v>
      </c>
      <c r="K186" s="21">
        <v>-42.8403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3116902.0</v>
      </c>
      <c r="B187" s="23" t="s">
        <v>2042</v>
      </c>
      <c r="C187" s="24">
        <v>2842.0</v>
      </c>
      <c r="D187" s="24">
        <v>1591.0</v>
      </c>
      <c r="E187" s="24">
        <v>1381.0</v>
      </c>
      <c r="F187" s="24">
        <v>1508.0</v>
      </c>
      <c r="G187" s="24">
        <v>1464.0</v>
      </c>
      <c r="H187" s="24">
        <v>2972.0</v>
      </c>
      <c r="I187" s="25"/>
      <c r="J187" s="26">
        <v>-19.6983</v>
      </c>
      <c r="K187" s="26">
        <v>-49.0806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3117009.0</v>
      </c>
      <c r="B188" s="18" t="s">
        <v>2043</v>
      </c>
      <c r="C188" s="19">
        <v>10204.0</v>
      </c>
      <c r="D188" s="19">
        <v>4231.0</v>
      </c>
      <c r="E188" s="19">
        <v>4078.0</v>
      </c>
      <c r="F188" s="19">
        <v>3555.0</v>
      </c>
      <c r="G188" s="19">
        <v>4754.0</v>
      </c>
      <c r="H188" s="19">
        <v>8309.0</v>
      </c>
      <c r="I188" s="20"/>
      <c r="J188" s="21">
        <v>-16.2961</v>
      </c>
      <c r="K188" s="21">
        <v>-41.7933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3117108.0</v>
      </c>
      <c r="B189" s="23" t="s">
        <v>2044</v>
      </c>
      <c r="C189" s="24">
        <v>9372.0</v>
      </c>
      <c r="D189" s="24">
        <v>5008.0</v>
      </c>
      <c r="E189" s="24">
        <v>4806.0</v>
      </c>
      <c r="F189" s="24">
        <v>6201.0</v>
      </c>
      <c r="G189" s="24">
        <v>3613.0</v>
      </c>
      <c r="H189" s="24">
        <v>9814.0</v>
      </c>
      <c r="I189" s="25"/>
      <c r="J189" s="26">
        <v>-21.0942</v>
      </c>
      <c r="K189" s="26">
        <v>-46.2044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3115201.0</v>
      </c>
      <c r="B190" s="137" t="s">
        <v>2045</v>
      </c>
      <c r="C190" s="138">
        <v>4021.0</v>
      </c>
      <c r="D190" s="138">
        <v>2067.0</v>
      </c>
      <c r="E190" s="138">
        <v>1894.0</v>
      </c>
      <c r="F190" s="138">
        <v>2795.0</v>
      </c>
      <c r="G190" s="138">
        <v>1166.0</v>
      </c>
      <c r="H190" s="138">
        <v>3961.0</v>
      </c>
      <c r="I190" s="20"/>
      <c r="J190" s="21">
        <v>-21.1289</v>
      </c>
      <c r="K190" s="21">
        <v>-44.4722</v>
      </c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2">
        <v>3117306.0</v>
      </c>
      <c r="B191" s="23" t="s">
        <v>2046</v>
      </c>
      <c r="C191" s="24">
        <v>17156.0</v>
      </c>
      <c r="D191" s="24">
        <v>12054.0</v>
      </c>
      <c r="E191" s="24">
        <v>11001.0</v>
      </c>
      <c r="F191" s="24">
        <v>20892.0</v>
      </c>
      <c r="G191" s="24">
        <v>2163.0</v>
      </c>
      <c r="H191" s="24">
        <v>23055.0</v>
      </c>
      <c r="I191" s="25"/>
      <c r="J191" s="26">
        <v>-19.9147</v>
      </c>
      <c r="K191" s="26">
        <v>-48.3883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3117207.0</v>
      </c>
      <c r="B192" s="18" t="s">
        <v>2047</v>
      </c>
      <c r="C192" s="19">
        <v>2714.0</v>
      </c>
      <c r="D192" s="19">
        <v>1468.0</v>
      </c>
      <c r="E192" s="19">
        <v>1281.0</v>
      </c>
      <c r="F192" s="19">
        <v>1509.0</v>
      </c>
      <c r="G192" s="19">
        <v>1240.0</v>
      </c>
      <c r="H192" s="19">
        <v>2749.0</v>
      </c>
      <c r="I192" s="20"/>
      <c r="J192" s="21">
        <v>-22.16</v>
      </c>
      <c r="K192" s="21">
        <v>-45.4547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3117405.0</v>
      </c>
      <c r="B193" s="23" t="s">
        <v>2048</v>
      </c>
      <c r="C193" s="24">
        <v>4377.0</v>
      </c>
      <c r="D193" s="24">
        <v>2248.0</v>
      </c>
      <c r="E193" s="24">
        <v>2219.0</v>
      </c>
      <c r="F193" s="24">
        <v>1534.0</v>
      </c>
      <c r="G193" s="24">
        <v>2933.0</v>
      </c>
      <c r="H193" s="24">
        <v>4467.0</v>
      </c>
      <c r="I193" s="25"/>
      <c r="J193" s="26">
        <v>-19.9281</v>
      </c>
      <c r="K193" s="26">
        <v>-41.6939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3117504.0</v>
      </c>
      <c r="B194" s="18" t="s">
        <v>2049</v>
      </c>
      <c r="C194" s="19">
        <v>18637.0</v>
      </c>
      <c r="D194" s="19">
        <v>9004.0</v>
      </c>
      <c r="E194" s="19">
        <v>8910.0</v>
      </c>
      <c r="F194" s="19">
        <v>12274.0</v>
      </c>
      <c r="G194" s="19">
        <v>5640.0</v>
      </c>
      <c r="H194" s="19">
        <v>17914.0</v>
      </c>
      <c r="I194" s="20"/>
      <c r="J194" s="21">
        <v>-19.0372</v>
      </c>
      <c r="K194" s="21">
        <v>-43.425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3117603.0</v>
      </c>
      <c r="B195" s="23" t="s">
        <v>2050</v>
      </c>
      <c r="C195" s="24">
        <v>4793.0</v>
      </c>
      <c r="D195" s="24">
        <v>2657.0</v>
      </c>
      <c r="E195" s="24">
        <v>2505.0</v>
      </c>
      <c r="F195" s="24">
        <v>2015.0</v>
      </c>
      <c r="G195" s="24">
        <v>3147.0</v>
      </c>
      <c r="H195" s="24">
        <v>5162.0</v>
      </c>
      <c r="I195" s="25"/>
      <c r="J195" s="26">
        <v>-19.7531</v>
      </c>
      <c r="K195" s="26">
        <v>-44.8967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3117702.0</v>
      </c>
      <c r="B196" s="18" t="s">
        <v>2051</v>
      </c>
      <c r="C196" s="19">
        <v>12273.0</v>
      </c>
      <c r="D196" s="19">
        <v>6519.0</v>
      </c>
      <c r="E196" s="19">
        <v>6431.0</v>
      </c>
      <c r="F196" s="19">
        <v>11450.0</v>
      </c>
      <c r="G196" s="19">
        <v>1500.0</v>
      </c>
      <c r="H196" s="19">
        <v>12950.0</v>
      </c>
      <c r="I196" s="20"/>
      <c r="J196" s="21">
        <v>-21.8808</v>
      </c>
      <c r="K196" s="21">
        <v>-45.0853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3117801.0</v>
      </c>
      <c r="B197" s="23" t="s">
        <v>2052</v>
      </c>
      <c r="C197" s="24">
        <v>8929.0</v>
      </c>
      <c r="D197" s="24">
        <v>5311.0</v>
      </c>
      <c r="E197" s="24">
        <v>5077.0</v>
      </c>
      <c r="F197" s="24">
        <v>8123.0</v>
      </c>
      <c r="G197" s="24">
        <v>2265.0</v>
      </c>
      <c r="H197" s="24">
        <v>10388.0</v>
      </c>
      <c r="I197" s="25"/>
      <c r="J197" s="26">
        <v>-22.4131</v>
      </c>
      <c r="K197" s="26">
        <v>-45.7981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3117836.0</v>
      </c>
      <c r="B198" s="18" t="s">
        <v>2053</v>
      </c>
      <c r="C198" s="19">
        <v>6477.0</v>
      </c>
      <c r="D198" s="19">
        <v>3596.0</v>
      </c>
      <c r="E198" s="19">
        <v>3493.0</v>
      </c>
      <c r="F198" s="19">
        <v>1915.0</v>
      </c>
      <c r="G198" s="19">
        <v>5174.0</v>
      </c>
      <c r="H198" s="19">
        <v>7089.0</v>
      </c>
      <c r="I198" s="20"/>
      <c r="J198" s="21">
        <v>-15.2942</v>
      </c>
      <c r="K198" s="21">
        <v>-44.4181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3117876.0</v>
      </c>
      <c r="B199" s="23" t="s">
        <v>2054</v>
      </c>
      <c r="C199" s="24">
        <v>4880.0</v>
      </c>
      <c r="D199" s="24">
        <v>2929.0</v>
      </c>
      <c r="E199" s="24">
        <v>3014.0</v>
      </c>
      <c r="F199" s="24">
        <v>5943.0</v>
      </c>
      <c r="G199" s="24">
        <v>0.0</v>
      </c>
      <c r="H199" s="24">
        <v>5943.0</v>
      </c>
      <c r="I199" s="25"/>
      <c r="J199" s="26">
        <v>-19.6325</v>
      </c>
      <c r="K199" s="26">
        <v>-43.9828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3117900.0</v>
      </c>
      <c r="B200" s="18" t="s">
        <v>2055</v>
      </c>
      <c r="C200" s="19">
        <v>8726.0</v>
      </c>
      <c r="D200" s="19">
        <v>5412.0</v>
      </c>
      <c r="E200" s="19">
        <v>5068.0</v>
      </c>
      <c r="F200" s="19">
        <v>7766.0</v>
      </c>
      <c r="G200" s="19">
        <v>2714.0</v>
      </c>
      <c r="H200" s="19">
        <v>10480.0</v>
      </c>
      <c r="I200" s="20"/>
      <c r="J200" s="21">
        <v>-22.1528</v>
      </c>
      <c r="K200" s="21">
        <v>-46.0394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3118007.0</v>
      </c>
      <c r="B201" s="23" t="s">
        <v>2056</v>
      </c>
      <c r="C201" s="24">
        <v>41256.0</v>
      </c>
      <c r="D201" s="24">
        <v>23864.0</v>
      </c>
      <c r="E201" s="24">
        <v>24686.0</v>
      </c>
      <c r="F201" s="24">
        <v>47253.0</v>
      </c>
      <c r="G201" s="24">
        <v>1297.0</v>
      </c>
      <c r="H201" s="24">
        <v>48550.0</v>
      </c>
      <c r="I201" s="25"/>
      <c r="J201" s="26">
        <v>-20.4997</v>
      </c>
      <c r="K201" s="26">
        <v>-43.8578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3118106.0</v>
      </c>
      <c r="B202" s="18" t="s">
        <v>2057</v>
      </c>
      <c r="C202" s="19">
        <v>4897.0</v>
      </c>
      <c r="D202" s="19">
        <v>2481.0</v>
      </c>
      <c r="E202" s="19">
        <v>2466.0</v>
      </c>
      <c r="F202" s="19">
        <v>2602.0</v>
      </c>
      <c r="G202" s="19">
        <v>2345.0</v>
      </c>
      <c r="H202" s="19">
        <v>4947.0</v>
      </c>
      <c r="I202" s="20"/>
      <c r="J202" s="21">
        <v>-18.8072</v>
      </c>
      <c r="K202" s="21">
        <v>-43.6814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3118205.0</v>
      </c>
      <c r="B203" s="23" t="s">
        <v>2058</v>
      </c>
      <c r="C203" s="24">
        <v>6101.0</v>
      </c>
      <c r="D203" s="24">
        <v>3313.0</v>
      </c>
      <c r="E203" s="24">
        <v>3214.0</v>
      </c>
      <c r="F203" s="24">
        <v>5672.0</v>
      </c>
      <c r="G203" s="24">
        <v>855.0</v>
      </c>
      <c r="H203" s="24">
        <v>6527.0</v>
      </c>
      <c r="I203" s="25"/>
      <c r="J203" s="26">
        <v>-19.9372</v>
      </c>
      <c r="K203" s="26">
        <v>-47.5417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3118304.0</v>
      </c>
      <c r="B204" s="18" t="s">
        <v>2059</v>
      </c>
      <c r="C204" s="19">
        <v>102836.0</v>
      </c>
      <c r="D204" s="19">
        <v>56395.0</v>
      </c>
      <c r="E204" s="19">
        <v>60132.0</v>
      </c>
      <c r="F204" s="19">
        <v>111286.0</v>
      </c>
      <c r="G204" s="19">
        <v>5241.0</v>
      </c>
      <c r="H204" s="19">
        <v>116527.0</v>
      </c>
      <c r="I204" s="20"/>
      <c r="J204" s="21">
        <v>-20.6603</v>
      </c>
      <c r="K204" s="21">
        <v>-43.7861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3118403.0</v>
      </c>
      <c r="B205" s="23" t="s">
        <v>2060</v>
      </c>
      <c r="C205" s="24">
        <v>21734.0</v>
      </c>
      <c r="D205" s="24">
        <v>10745.0</v>
      </c>
      <c r="E205" s="24">
        <v>11487.0</v>
      </c>
      <c r="F205" s="24">
        <v>17591.0</v>
      </c>
      <c r="G205" s="24">
        <v>4641.0</v>
      </c>
      <c r="H205" s="24">
        <v>22232.0</v>
      </c>
      <c r="I205" s="25"/>
      <c r="J205" s="26">
        <v>-19.1722</v>
      </c>
      <c r="K205" s="26">
        <v>-41.4722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3118502.0</v>
      </c>
      <c r="B206" s="18" t="s">
        <v>2061</v>
      </c>
      <c r="C206" s="19">
        <v>1699.0</v>
      </c>
      <c r="D206" s="19">
        <v>888.0</v>
      </c>
      <c r="E206" s="19">
        <v>839.0</v>
      </c>
      <c r="F206" s="19">
        <v>950.0</v>
      </c>
      <c r="G206" s="19">
        <v>777.0</v>
      </c>
      <c r="H206" s="19">
        <v>1727.0</v>
      </c>
      <c r="I206" s="20"/>
      <c r="J206" s="21">
        <v>-22.5514</v>
      </c>
      <c r="K206" s="21">
        <v>-45.9211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3118601.0</v>
      </c>
      <c r="B207" s="23" t="s">
        <v>2062</v>
      </c>
      <c r="C207" s="24">
        <v>538017.0</v>
      </c>
      <c r="D207" s="24">
        <v>292628.0</v>
      </c>
      <c r="E207" s="24">
        <v>310420.0</v>
      </c>
      <c r="F207" s="24">
        <v>601009.0</v>
      </c>
      <c r="G207" s="24">
        <v>2039.0</v>
      </c>
      <c r="H207" s="24">
        <v>603048.0</v>
      </c>
      <c r="I207" s="25"/>
      <c r="J207" s="26">
        <v>-19.9317</v>
      </c>
      <c r="K207" s="26">
        <v>-44.0536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3118700.0</v>
      </c>
      <c r="B208" s="18" t="s">
        <v>2063</v>
      </c>
      <c r="C208" s="19">
        <v>9612.0</v>
      </c>
      <c r="D208" s="19">
        <v>4632.0</v>
      </c>
      <c r="E208" s="19">
        <v>4655.0</v>
      </c>
      <c r="F208" s="19">
        <v>6586.0</v>
      </c>
      <c r="G208" s="19">
        <v>2701.0</v>
      </c>
      <c r="H208" s="19">
        <v>9287.0</v>
      </c>
      <c r="I208" s="20"/>
      <c r="J208" s="21">
        <v>-21.1894</v>
      </c>
      <c r="K208" s="21">
        <v>-45.4406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3118809.0</v>
      </c>
      <c r="B209" s="23" t="s">
        <v>2064</v>
      </c>
      <c r="C209" s="24">
        <v>25729.0</v>
      </c>
      <c r="D209" s="24">
        <v>13182.0</v>
      </c>
      <c r="E209" s="24">
        <v>12853.0</v>
      </c>
      <c r="F209" s="24">
        <v>14767.0</v>
      </c>
      <c r="G209" s="24">
        <v>11268.0</v>
      </c>
      <c r="H209" s="24">
        <v>26035.0</v>
      </c>
      <c r="I209" s="25"/>
      <c r="J209" s="26">
        <v>-16.6853</v>
      </c>
      <c r="K209" s="26">
        <v>-44.365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3118908.0</v>
      </c>
      <c r="B210" s="18" t="s">
        <v>2065</v>
      </c>
      <c r="C210" s="19">
        <v>8522.0</v>
      </c>
      <c r="D210" s="19">
        <v>4435.0</v>
      </c>
      <c r="E210" s="19">
        <v>4232.0</v>
      </c>
      <c r="F210" s="19">
        <v>5961.0</v>
      </c>
      <c r="G210" s="19">
        <v>2706.0</v>
      </c>
      <c r="H210" s="19">
        <v>8667.0</v>
      </c>
      <c r="I210" s="20"/>
      <c r="J210" s="21">
        <v>-19.125</v>
      </c>
      <c r="K210" s="21">
        <v>-44.3208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3119005.0</v>
      </c>
      <c r="B211" s="23" t="s">
        <v>2066</v>
      </c>
      <c r="C211" s="24">
        <v>3359.0</v>
      </c>
      <c r="D211" s="24">
        <v>1769.0</v>
      </c>
      <c r="E211" s="24">
        <v>1666.0</v>
      </c>
      <c r="F211" s="24">
        <v>2757.0</v>
      </c>
      <c r="G211" s="24">
        <v>678.0</v>
      </c>
      <c r="H211" s="24">
        <v>3435.0</v>
      </c>
      <c r="I211" s="25"/>
      <c r="J211" s="26">
        <v>-21.7925</v>
      </c>
      <c r="K211" s="26">
        <v>-45.7008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3119104.0</v>
      </c>
      <c r="B212" s="18" t="s">
        <v>2067</v>
      </c>
      <c r="C212" s="19">
        <v>24546.0</v>
      </c>
      <c r="D212" s="19">
        <v>11756.0</v>
      </c>
      <c r="E212" s="19">
        <v>12145.0</v>
      </c>
      <c r="F212" s="19">
        <v>21191.0</v>
      </c>
      <c r="G212" s="19">
        <v>2710.0</v>
      </c>
      <c r="H212" s="19">
        <v>23901.0</v>
      </c>
      <c r="I212" s="20"/>
      <c r="J212" s="21">
        <v>-18.3808</v>
      </c>
      <c r="K212" s="21">
        <v>-44.4564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3119203.0</v>
      </c>
      <c r="B213" s="23" t="s">
        <v>2068</v>
      </c>
      <c r="C213" s="24">
        <v>10802.0</v>
      </c>
      <c r="D213" s="24">
        <v>5229.0</v>
      </c>
      <c r="E213" s="24">
        <v>5045.0</v>
      </c>
      <c r="F213" s="24">
        <v>5182.0</v>
      </c>
      <c r="G213" s="24">
        <v>5092.0</v>
      </c>
      <c r="H213" s="24">
        <v>10274.0</v>
      </c>
      <c r="I213" s="25"/>
      <c r="J213" s="26">
        <v>-18.6219</v>
      </c>
      <c r="K213" s="26">
        <v>-42.2858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3119302.0</v>
      </c>
      <c r="B214" s="18" t="s">
        <v>2069</v>
      </c>
      <c r="C214" s="19">
        <v>27452.0</v>
      </c>
      <c r="D214" s="19">
        <v>13959.0</v>
      </c>
      <c r="E214" s="19">
        <v>13592.0</v>
      </c>
      <c r="F214" s="19">
        <v>21669.0</v>
      </c>
      <c r="G214" s="19">
        <v>5882.0</v>
      </c>
      <c r="H214" s="19">
        <v>27551.0</v>
      </c>
      <c r="I214" s="20"/>
      <c r="J214" s="21">
        <v>-18.4733</v>
      </c>
      <c r="K214" s="21">
        <v>-47.2003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3119401.0</v>
      </c>
      <c r="B215" s="23" t="s">
        <v>2070</v>
      </c>
      <c r="C215" s="24">
        <v>97451.0</v>
      </c>
      <c r="D215" s="24">
        <v>50066.0</v>
      </c>
      <c r="E215" s="24">
        <v>53731.0</v>
      </c>
      <c r="F215" s="24">
        <v>102498.0</v>
      </c>
      <c r="G215" s="24">
        <v>1299.0</v>
      </c>
      <c r="H215" s="24">
        <v>103797.0</v>
      </c>
      <c r="I215" s="25"/>
      <c r="J215" s="26">
        <v>-19.5186</v>
      </c>
      <c r="K215" s="26">
        <v>-42.6289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3119500.0</v>
      </c>
      <c r="B216" s="18" t="s">
        <v>2071</v>
      </c>
      <c r="C216" s="19">
        <v>9134.0</v>
      </c>
      <c r="D216" s="19">
        <v>4657.0</v>
      </c>
      <c r="E216" s="19">
        <v>4460.0</v>
      </c>
      <c r="F216" s="19">
        <v>6693.0</v>
      </c>
      <c r="G216" s="19">
        <v>2424.0</v>
      </c>
      <c r="H216" s="19">
        <v>9117.0</v>
      </c>
      <c r="I216" s="20"/>
      <c r="J216" s="21">
        <v>-16.6189</v>
      </c>
      <c r="K216" s="21">
        <v>-42.1822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3119609.0</v>
      </c>
      <c r="B217" s="67" t="s">
        <v>2072</v>
      </c>
      <c r="C217" s="68">
        <v>2900.0</v>
      </c>
      <c r="D217" s="68">
        <v>1515.0</v>
      </c>
      <c r="E217" s="68">
        <v>1468.0</v>
      </c>
      <c r="F217" s="68">
        <v>2145.0</v>
      </c>
      <c r="G217" s="68">
        <v>838.0</v>
      </c>
      <c r="H217" s="68">
        <v>2983.0</v>
      </c>
      <c r="I217" s="25"/>
      <c r="J217" s="26">
        <v>-21.5878</v>
      </c>
      <c r="K217" s="26">
        <v>-43.2656</v>
      </c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17">
        <v>3119708.0</v>
      </c>
      <c r="B218" s="18" t="s">
        <v>2073</v>
      </c>
      <c r="C218" s="19">
        <v>3185.0</v>
      </c>
      <c r="D218" s="19">
        <v>1645.0</v>
      </c>
      <c r="E218" s="19">
        <v>1656.0</v>
      </c>
      <c r="F218" s="19">
        <v>1799.0</v>
      </c>
      <c r="G218" s="19">
        <v>1502.0</v>
      </c>
      <c r="H218" s="19">
        <v>3301.0</v>
      </c>
      <c r="I218" s="20"/>
      <c r="J218" s="21">
        <v>-21.0236</v>
      </c>
      <c r="K218" s="21">
        <v>-44.2231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3119807.0</v>
      </c>
      <c r="B219" s="23" t="s">
        <v>2074</v>
      </c>
      <c r="C219" s="24">
        <v>3674.0</v>
      </c>
      <c r="D219" s="24">
        <v>1789.0</v>
      </c>
      <c r="E219" s="24">
        <v>1602.0</v>
      </c>
      <c r="F219" s="24">
        <v>2088.0</v>
      </c>
      <c r="G219" s="24">
        <v>1303.0</v>
      </c>
      <c r="H219" s="24">
        <v>3391.0</v>
      </c>
      <c r="I219" s="25"/>
      <c r="J219" s="26">
        <v>-19.8236</v>
      </c>
      <c r="K219" s="26">
        <v>-45.9044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3119906.0</v>
      </c>
      <c r="B220" s="18" t="s">
        <v>2075</v>
      </c>
      <c r="C220" s="19">
        <v>3827.0</v>
      </c>
      <c r="D220" s="19">
        <v>1950.0</v>
      </c>
      <c r="E220" s="19">
        <v>1782.0</v>
      </c>
      <c r="F220" s="19">
        <v>2051.0</v>
      </c>
      <c r="G220" s="19">
        <v>1681.0</v>
      </c>
      <c r="H220" s="19">
        <v>3732.0</v>
      </c>
      <c r="I220" s="20"/>
      <c r="J220" s="21">
        <v>-22.6303</v>
      </c>
      <c r="K220" s="21">
        <v>-46.02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3119955.0</v>
      </c>
      <c r="B221" s="23" t="s">
        <v>2076</v>
      </c>
      <c r="C221" s="24">
        <v>5179.0</v>
      </c>
      <c r="D221" s="24">
        <v>3001.0</v>
      </c>
      <c r="E221" s="24">
        <v>2820.0</v>
      </c>
      <c r="F221" s="24">
        <v>4438.0</v>
      </c>
      <c r="G221" s="24">
        <v>1383.0</v>
      </c>
      <c r="H221" s="24">
        <v>5821.0</v>
      </c>
      <c r="I221" s="25"/>
      <c r="J221" s="26">
        <v>-20.4492</v>
      </c>
      <c r="K221" s="26">
        <v>-45.555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3120003.0</v>
      </c>
      <c r="B222" s="18" t="s">
        <v>2077</v>
      </c>
      <c r="C222" s="19">
        <v>3638.0</v>
      </c>
      <c r="D222" s="19">
        <v>1559.0</v>
      </c>
      <c r="E222" s="19">
        <v>1570.0</v>
      </c>
      <c r="F222" s="19">
        <v>2039.0</v>
      </c>
      <c r="G222" s="19">
        <v>1090.0</v>
      </c>
      <c r="H222" s="19">
        <v>3129.0</v>
      </c>
      <c r="I222" s="20"/>
      <c r="J222" s="21">
        <v>-19.8319</v>
      </c>
      <c r="K222" s="21">
        <v>-42.3964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3120102.0</v>
      </c>
      <c r="B223" s="23" t="s">
        <v>2078</v>
      </c>
      <c r="C223" s="24">
        <v>4007.0</v>
      </c>
      <c r="D223" s="24">
        <v>2103.0</v>
      </c>
      <c r="E223" s="24">
        <v>2101.0</v>
      </c>
      <c r="F223" s="24">
        <v>3835.0</v>
      </c>
      <c r="G223" s="24">
        <v>369.0</v>
      </c>
      <c r="H223" s="24">
        <v>4204.0</v>
      </c>
      <c r="I223" s="25"/>
      <c r="J223" s="26">
        <v>-18.0714</v>
      </c>
      <c r="K223" s="26">
        <v>-43.4711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3120151.0</v>
      </c>
      <c r="B224" s="18" t="s">
        <v>2079</v>
      </c>
      <c r="C224" s="19">
        <v>5298.0</v>
      </c>
      <c r="D224" s="19">
        <v>3076.0</v>
      </c>
      <c r="E224" s="19">
        <v>2964.0</v>
      </c>
      <c r="F224" s="19">
        <v>3489.0</v>
      </c>
      <c r="G224" s="19">
        <v>2551.0</v>
      </c>
      <c r="H224" s="19">
        <v>6040.0</v>
      </c>
      <c r="I224" s="20"/>
      <c r="J224" s="21">
        <v>-17.2372</v>
      </c>
      <c r="K224" s="21">
        <v>-40.9119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3120201.0</v>
      </c>
      <c r="B225" s="23" t="s">
        <v>2080</v>
      </c>
      <c r="C225" s="24">
        <v>9518.0</v>
      </c>
      <c r="D225" s="24">
        <v>5771.0</v>
      </c>
      <c r="E225" s="24">
        <v>5530.0</v>
      </c>
      <c r="F225" s="24">
        <v>8854.0</v>
      </c>
      <c r="G225" s="24">
        <v>2447.0</v>
      </c>
      <c r="H225" s="24">
        <v>11301.0</v>
      </c>
      <c r="I225" s="25"/>
      <c r="J225" s="26">
        <v>-20.8756</v>
      </c>
      <c r="K225" s="26">
        <v>-45.5186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3120300.0</v>
      </c>
      <c r="B226" s="18" t="s">
        <v>2081</v>
      </c>
      <c r="C226" s="19">
        <v>5583.0</v>
      </c>
      <c r="D226" s="19">
        <v>2911.0</v>
      </c>
      <c r="E226" s="19">
        <v>2849.0</v>
      </c>
      <c r="F226" s="19">
        <v>3053.0</v>
      </c>
      <c r="G226" s="19">
        <v>2707.0</v>
      </c>
      <c r="H226" s="19">
        <v>5760.0</v>
      </c>
      <c r="I226" s="20"/>
      <c r="J226" s="21">
        <v>-16.8003</v>
      </c>
      <c r="K226" s="21">
        <v>-42.8622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3120409.0</v>
      </c>
      <c r="B227" s="23" t="s">
        <v>2082</v>
      </c>
      <c r="C227" s="24">
        <v>4905.0</v>
      </c>
      <c r="D227" s="24">
        <v>2516.0</v>
      </c>
      <c r="E227" s="24">
        <v>2491.0</v>
      </c>
      <c r="F227" s="24">
        <v>4156.0</v>
      </c>
      <c r="G227" s="24">
        <v>851.0</v>
      </c>
      <c r="H227" s="24">
        <v>5007.0</v>
      </c>
      <c r="I227" s="25"/>
      <c r="J227" s="26">
        <v>-20.8322</v>
      </c>
      <c r="K227" s="26">
        <v>-43.8056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3120508.0</v>
      </c>
      <c r="B228" s="18" t="s">
        <v>2083</v>
      </c>
      <c r="C228" s="19">
        <v>10339.0</v>
      </c>
      <c r="D228" s="19">
        <v>5226.0</v>
      </c>
      <c r="E228" s="19">
        <v>4988.0</v>
      </c>
      <c r="F228" s="19">
        <v>5961.0</v>
      </c>
      <c r="G228" s="19">
        <v>4253.0</v>
      </c>
      <c r="H228" s="19">
        <v>10214.0</v>
      </c>
      <c r="I228" s="20"/>
      <c r="J228" s="21">
        <v>-22.2119</v>
      </c>
      <c r="K228" s="21">
        <v>-45.2642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3120607.0</v>
      </c>
      <c r="B229" s="23" t="s">
        <v>2084</v>
      </c>
      <c r="C229" s="24">
        <v>4477.0</v>
      </c>
      <c r="D229" s="24">
        <v>2421.0</v>
      </c>
      <c r="E229" s="24">
        <v>2328.0</v>
      </c>
      <c r="F229" s="24">
        <v>2976.0</v>
      </c>
      <c r="G229" s="24">
        <v>1773.0</v>
      </c>
      <c r="H229" s="24">
        <v>4749.0</v>
      </c>
      <c r="I229" s="25"/>
      <c r="J229" s="26">
        <v>-20.3839</v>
      </c>
      <c r="K229" s="26">
        <v>-44.3369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3120706.0</v>
      </c>
      <c r="B230" s="18" t="s">
        <v>2085</v>
      </c>
      <c r="C230" s="19">
        <v>3720.0</v>
      </c>
      <c r="D230" s="19">
        <v>2008.0</v>
      </c>
      <c r="E230" s="19">
        <v>1926.0</v>
      </c>
      <c r="F230" s="19">
        <v>3361.0</v>
      </c>
      <c r="G230" s="19">
        <v>573.0</v>
      </c>
      <c r="H230" s="19">
        <v>3934.0</v>
      </c>
      <c r="I230" s="20"/>
      <c r="J230" s="21">
        <v>-18.9458</v>
      </c>
      <c r="K230" s="21">
        <v>-46.6736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3120805.0</v>
      </c>
      <c r="B231" s="23" t="s">
        <v>2086</v>
      </c>
      <c r="C231" s="24">
        <v>13765.0</v>
      </c>
      <c r="D231" s="24">
        <v>7254.0</v>
      </c>
      <c r="E231" s="24">
        <v>7342.0</v>
      </c>
      <c r="F231" s="24">
        <v>13295.0</v>
      </c>
      <c r="G231" s="24">
        <v>1301.0</v>
      </c>
      <c r="H231" s="24">
        <v>14596.0</v>
      </c>
      <c r="I231" s="25"/>
      <c r="J231" s="26">
        <v>-21.8386</v>
      </c>
      <c r="K231" s="26">
        <v>-44.8083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3120839.0</v>
      </c>
      <c r="B232" s="18" t="s">
        <v>2087</v>
      </c>
      <c r="C232" s="19">
        <v>4367.0</v>
      </c>
      <c r="D232" s="19">
        <v>2355.0</v>
      </c>
      <c r="E232" s="19">
        <v>2325.0</v>
      </c>
      <c r="F232" s="19">
        <v>3885.0</v>
      </c>
      <c r="G232" s="19">
        <v>795.0</v>
      </c>
      <c r="H232" s="19">
        <v>4680.0</v>
      </c>
      <c r="I232" s="20"/>
      <c r="J232" s="21">
        <v>-18.9694</v>
      </c>
      <c r="K232" s="21">
        <v>-41.0992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3120870.0</v>
      </c>
      <c r="B233" s="23" t="s">
        <v>2088</v>
      </c>
      <c r="C233" s="24">
        <v>5973.0</v>
      </c>
      <c r="D233" s="24">
        <v>3502.0</v>
      </c>
      <c r="E233" s="24">
        <v>3428.0</v>
      </c>
      <c r="F233" s="24">
        <v>5852.0</v>
      </c>
      <c r="G233" s="24">
        <v>1078.0</v>
      </c>
      <c r="H233" s="24">
        <v>6930.0</v>
      </c>
      <c r="I233" s="25"/>
      <c r="J233" s="26">
        <v>-15.9375</v>
      </c>
      <c r="K233" s="26">
        <v>-41.8444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3120904.0</v>
      </c>
      <c r="B234" s="18" t="s">
        <v>2089</v>
      </c>
      <c r="C234" s="19">
        <v>67512.0</v>
      </c>
      <c r="D234" s="19">
        <v>36115.0</v>
      </c>
      <c r="E234" s="19">
        <v>38069.0</v>
      </c>
      <c r="F234" s="19">
        <v>67363.0</v>
      </c>
      <c r="G234" s="19">
        <v>6821.0</v>
      </c>
      <c r="H234" s="19">
        <v>74184.0</v>
      </c>
      <c r="I234" s="20"/>
      <c r="J234" s="21">
        <v>-18.7564</v>
      </c>
      <c r="K234" s="21">
        <v>-44.4308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3121001.0</v>
      </c>
      <c r="B235" s="23" t="s">
        <v>2090</v>
      </c>
      <c r="C235" s="24">
        <v>5040.0</v>
      </c>
      <c r="D235" s="24">
        <v>2548.0</v>
      </c>
      <c r="E235" s="24">
        <v>2662.0</v>
      </c>
      <c r="F235" s="24">
        <v>3092.0</v>
      </c>
      <c r="G235" s="24">
        <v>2118.0</v>
      </c>
      <c r="H235" s="24">
        <v>5210.0</v>
      </c>
      <c r="I235" s="25"/>
      <c r="J235" s="26">
        <v>-18.4456</v>
      </c>
      <c r="K235" s="26">
        <v>-43.6558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3121100.0</v>
      </c>
      <c r="B236" s="18" t="s">
        <v>2091</v>
      </c>
      <c r="C236" s="19">
        <v>8032.0</v>
      </c>
      <c r="D236" s="19">
        <v>4187.0</v>
      </c>
      <c r="E236" s="19">
        <v>3784.0</v>
      </c>
      <c r="F236" s="19">
        <v>3025.0</v>
      </c>
      <c r="G236" s="19">
        <v>4946.0</v>
      </c>
      <c r="H236" s="19">
        <v>7971.0</v>
      </c>
      <c r="I236" s="20"/>
      <c r="J236" s="21">
        <v>-22.5092</v>
      </c>
      <c r="K236" s="21">
        <v>-45.28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3121209.0</v>
      </c>
      <c r="B237" s="23" t="s">
        <v>2092</v>
      </c>
      <c r="C237" s="24">
        <v>6577.0</v>
      </c>
      <c r="D237" s="24">
        <v>3550.0</v>
      </c>
      <c r="E237" s="24">
        <v>3280.0</v>
      </c>
      <c r="F237" s="24">
        <v>4846.0</v>
      </c>
      <c r="G237" s="24">
        <v>1984.0</v>
      </c>
      <c r="H237" s="24">
        <v>6830.0</v>
      </c>
      <c r="I237" s="25"/>
      <c r="J237" s="26">
        <v>-20.3439</v>
      </c>
      <c r="K237" s="26">
        <v>-46.8539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3121258.0</v>
      </c>
      <c r="B238" s="18" t="s">
        <v>2093</v>
      </c>
      <c r="C238" s="19">
        <v>5065.0</v>
      </c>
      <c r="D238" s="19">
        <v>4563.0</v>
      </c>
      <c r="E238" s="19">
        <v>3544.0</v>
      </c>
      <c r="F238" s="19">
        <v>7597.0</v>
      </c>
      <c r="G238" s="19">
        <v>510.0</v>
      </c>
      <c r="H238" s="19">
        <v>8107.0</v>
      </c>
      <c r="I238" s="20"/>
      <c r="J238" s="21">
        <v>-19.9767</v>
      </c>
      <c r="K238" s="21">
        <v>-47.7711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3121308.0</v>
      </c>
      <c r="B239" s="23" t="s">
        <v>2094</v>
      </c>
      <c r="C239" s="24">
        <v>4531.0</v>
      </c>
      <c r="D239" s="24">
        <v>2401.0</v>
      </c>
      <c r="E239" s="24">
        <v>2356.0</v>
      </c>
      <c r="F239" s="24">
        <v>4069.0</v>
      </c>
      <c r="G239" s="24">
        <v>688.0</v>
      </c>
      <c r="H239" s="24">
        <v>4757.0</v>
      </c>
      <c r="I239" s="25"/>
      <c r="J239" s="26">
        <v>-21.4597</v>
      </c>
      <c r="K239" s="26">
        <v>-42.9675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3121407.0</v>
      </c>
      <c r="B240" s="18" t="s">
        <v>2095</v>
      </c>
      <c r="C240" s="19">
        <v>6807.0</v>
      </c>
      <c r="D240" s="19">
        <v>3572.0</v>
      </c>
      <c r="E240" s="19">
        <v>3430.0</v>
      </c>
      <c r="F240" s="19">
        <v>3596.0</v>
      </c>
      <c r="G240" s="19">
        <v>3406.0</v>
      </c>
      <c r="H240" s="19">
        <v>7002.0</v>
      </c>
      <c r="I240" s="20"/>
      <c r="J240" s="21">
        <v>-20.66</v>
      </c>
      <c r="K240" s="21">
        <v>-44.3325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3121506.0</v>
      </c>
      <c r="B241" s="23" t="s">
        <v>2096</v>
      </c>
      <c r="C241" s="24">
        <v>3211.0</v>
      </c>
      <c r="D241" s="24">
        <v>1544.0</v>
      </c>
      <c r="E241" s="24">
        <v>1465.0</v>
      </c>
      <c r="F241" s="24">
        <v>1390.0</v>
      </c>
      <c r="G241" s="24">
        <v>1619.0</v>
      </c>
      <c r="H241" s="24">
        <v>3009.0</v>
      </c>
      <c r="I241" s="25"/>
      <c r="J241" s="26">
        <v>-21.1472</v>
      </c>
      <c r="K241" s="26">
        <v>-43.5178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3121605.0</v>
      </c>
      <c r="B242" s="18" t="s">
        <v>2097</v>
      </c>
      <c r="C242" s="19">
        <v>44259.0</v>
      </c>
      <c r="D242" s="19">
        <v>22251.0</v>
      </c>
      <c r="E242" s="19">
        <v>23633.0</v>
      </c>
      <c r="F242" s="19">
        <v>40062.0</v>
      </c>
      <c r="G242" s="19">
        <v>5822.0</v>
      </c>
      <c r="H242" s="19">
        <v>45884.0</v>
      </c>
      <c r="I242" s="20"/>
      <c r="J242" s="21">
        <v>-18.2494</v>
      </c>
      <c r="K242" s="21">
        <v>-43.6003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3121704.0</v>
      </c>
      <c r="B243" s="23" t="s">
        <v>2098</v>
      </c>
      <c r="C243" s="24">
        <v>3972.0</v>
      </c>
      <c r="D243" s="24">
        <v>1930.0</v>
      </c>
      <c r="E243" s="24">
        <v>1918.0</v>
      </c>
      <c r="F243" s="24">
        <v>1099.0</v>
      </c>
      <c r="G243" s="24">
        <v>2749.0</v>
      </c>
      <c r="H243" s="24">
        <v>3848.0</v>
      </c>
      <c r="I243" s="25"/>
      <c r="J243" s="26">
        <v>-20.4878</v>
      </c>
      <c r="K243" s="26">
        <v>-43.1983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3121803.0</v>
      </c>
      <c r="B244" s="137" t="s">
        <v>2099</v>
      </c>
      <c r="C244" s="138">
        <v>10191.0</v>
      </c>
      <c r="D244" s="138">
        <v>4304.0</v>
      </c>
      <c r="E244" s="138">
        <v>4435.0</v>
      </c>
      <c r="F244" s="138">
        <v>7165.0</v>
      </c>
      <c r="G244" s="138">
        <v>1574.0</v>
      </c>
      <c r="H244" s="138">
        <v>8739.0</v>
      </c>
      <c r="I244" s="20"/>
      <c r="J244" s="21">
        <v>-19.8428</v>
      </c>
      <c r="K244" s="21">
        <v>-42.7767</v>
      </c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5.75" customHeight="1">
      <c r="A245" s="22">
        <v>3121902.0</v>
      </c>
      <c r="B245" s="23" t="s">
        <v>2100</v>
      </c>
      <c r="C245" s="24">
        <v>3188.0</v>
      </c>
      <c r="D245" s="24">
        <v>1661.0</v>
      </c>
      <c r="E245" s="24">
        <v>1631.0</v>
      </c>
      <c r="F245" s="24">
        <v>2174.0</v>
      </c>
      <c r="G245" s="24">
        <v>1118.0</v>
      </c>
      <c r="H245" s="24">
        <v>3292.0</v>
      </c>
      <c r="I245" s="25"/>
      <c r="J245" s="26">
        <v>-20.9903</v>
      </c>
      <c r="K245" s="26">
        <v>-43.0039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3122009.0</v>
      </c>
      <c r="B246" s="18" t="s">
        <v>2101</v>
      </c>
      <c r="C246" s="19">
        <v>18420.0</v>
      </c>
      <c r="D246" s="19">
        <v>9684.0</v>
      </c>
      <c r="E246" s="19">
        <v>9447.0</v>
      </c>
      <c r="F246" s="19">
        <v>10795.0</v>
      </c>
      <c r="G246" s="19">
        <v>8336.0</v>
      </c>
      <c r="H246" s="19">
        <v>19131.0</v>
      </c>
      <c r="I246" s="20"/>
      <c r="J246" s="21">
        <v>-20.6144</v>
      </c>
      <c r="K246" s="21">
        <v>-42.1486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3122108.0</v>
      </c>
      <c r="B247" s="23" t="s">
        <v>2102</v>
      </c>
      <c r="C247" s="24">
        <v>4965.0</v>
      </c>
      <c r="D247" s="24">
        <v>2460.0</v>
      </c>
      <c r="E247" s="24">
        <v>2477.0</v>
      </c>
      <c r="F247" s="24">
        <v>4108.0</v>
      </c>
      <c r="G247" s="24">
        <v>829.0</v>
      </c>
      <c r="H247" s="24">
        <v>4937.0</v>
      </c>
      <c r="I247" s="25"/>
      <c r="J247" s="26">
        <v>-18.7778</v>
      </c>
      <c r="K247" s="26">
        <v>-41.4797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3122207.0</v>
      </c>
      <c r="B248" s="18" t="s">
        <v>2103</v>
      </c>
      <c r="C248" s="19">
        <v>6434.0</v>
      </c>
      <c r="D248" s="19">
        <v>3483.0</v>
      </c>
      <c r="E248" s="19">
        <v>3553.0</v>
      </c>
      <c r="F248" s="19">
        <v>5772.0</v>
      </c>
      <c r="G248" s="19">
        <v>1264.0</v>
      </c>
      <c r="H248" s="19">
        <v>7036.0</v>
      </c>
      <c r="I248" s="20"/>
      <c r="J248" s="21">
        <v>-18.8011</v>
      </c>
      <c r="K248" s="21">
        <v>-42.6144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3122306.0</v>
      </c>
      <c r="B249" s="23" t="s">
        <v>2104</v>
      </c>
      <c r="C249" s="24">
        <v>183962.0</v>
      </c>
      <c r="D249" s="24">
        <v>103876.0</v>
      </c>
      <c r="E249" s="24">
        <v>109200.0</v>
      </c>
      <c r="F249" s="24">
        <v>207573.0</v>
      </c>
      <c r="G249" s="24">
        <v>5503.0</v>
      </c>
      <c r="H249" s="24">
        <v>213076.0</v>
      </c>
      <c r="I249" s="25"/>
      <c r="J249" s="26">
        <v>-20.1389</v>
      </c>
      <c r="K249" s="26">
        <v>-44.8839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3122355.0</v>
      </c>
      <c r="B250" s="18" t="s">
        <v>2105</v>
      </c>
      <c r="C250" s="19">
        <v>4815.0</v>
      </c>
      <c r="D250" s="19">
        <v>2905.0</v>
      </c>
      <c r="E250" s="19">
        <v>2979.0</v>
      </c>
      <c r="F250" s="19">
        <v>5693.0</v>
      </c>
      <c r="G250" s="19">
        <v>191.0</v>
      </c>
      <c r="H250" s="19">
        <v>5884.0</v>
      </c>
      <c r="I250" s="20"/>
      <c r="J250" s="21">
        <v>-15.7256</v>
      </c>
      <c r="K250" s="21">
        <v>-41.345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3122405.0</v>
      </c>
      <c r="B251" s="23" t="s">
        <v>2106</v>
      </c>
      <c r="C251" s="24">
        <v>5539.0</v>
      </c>
      <c r="D251" s="24">
        <v>2982.0</v>
      </c>
      <c r="E251" s="24">
        <v>2778.0</v>
      </c>
      <c r="F251" s="24">
        <v>4660.0</v>
      </c>
      <c r="G251" s="24">
        <v>1100.0</v>
      </c>
      <c r="H251" s="24">
        <v>5760.0</v>
      </c>
      <c r="I251" s="25"/>
      <c r="J251" s="26">
        <v>-21.5111</v>
      </c>
      <c r="K251" s="26">
        <v>-46.1958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3122454.0</v>
      </c>
      <c r="B252" s="18" t="s">
        <v>2107</v>
      </c>
      <c r="C252" s="19">
        <v>6480.0</v>
      </c>
      <c r="D252" s="19">
        <v>4658.0</v>
      </c>
      <c r="E252" s="19">
        <v>4312.0</v>
      </c>
      <c r="F252" s="19">
        <v>6404.0</v>
      </c>
      <c r="G252" s="19">
        <v>2566.0</v>
      </c>
      <c r="H252" s="19">
        <v>8970.0</v>
      </c>
      <c r="I252" s="20"/>
      <c r="J252" s="21">
        <v>-15.725833333333334</v>
      </c>
      <c r="K252" s="21">
        <v>-41.0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3122470.0</v>
      </c>
      <c r="B253" s="23" t="s">
        <v>2108</v>
      </c>
      <c r="C253" s="24">
        <v>4055.0</v>
      </c>
      <c r="D253" s="24">
        <v>2024.0</v>
      </c>
      <c r="E253" s="24">
        <v>1793.0</v>
      </c>
      <c r="F253" s="24">
        <v>2052.0</v>
      </c>
      <c r="G253" s="24">
        <v>1765.0</v>
      </c>
      <c r="H253" s="24">
        <v>3817.0</v>
      </c>
      <c r="I253" s="25"/>
      <c r="J253" s="26">
        <v>-16.6519</v>
      </c>
      <c r="K253" s="26">
        <v>-46.2708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3122504.0</v>
      </c>
      <c r="B254" s="18" t="s">
        <v>2109</v>
      </c>
      <c r="C254" s="19">
        <v>5473.0</v>
      </c>
      <c r="D254" s="19">
        <v>2535.0</v>
      </c>
      <c r="E254" s="19">
        <v>2675.0</v>
      </c>
      <c r="F254" s="19">
        <v>4608.0</v>
      </c>
      <c r="G254" s="19">
        <v>602.0</v>
      </c>
      <c r="H254" s="19">
        <v>5210.0</v>
      </c>
      <c r="I254" s="20"/>
      <c r="J254" s="21">
        <v>-19.3739</v>
      </c>
      <c r="K254" s="21">
        <v>-42.1064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3122603.0</v>
      </c>
      <c r="B255" s="23" t="s">
        <v>2110</v>
      </c>
      <c r="C255" s="24">
        <v>4698.0</v>
      </c>
      <c r="D255" s="24">
        <v>2222.0</v>
      </c>
      <c r="E255" s="24">
        <v>2313.0</v>
      </c>
      <c r="F255" s="24">
        <v>2922.0</v>
      </c>
      <c r="G255" s="24">
        <v>1613.0</v>
      </c>
      <c r="H255" s="24">
        <v>4535.0</v>
      </c>
      <c r="I255" s="25"/>
      <c r="J255" s="26">
        <v>-18.9672</v>
      </c>
      <c r="K255" s="26">
        <v>-43.2558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3122702.0</v>
      </c>
      <c r="B256" s="18" t="s">
        <v>2111</v>
      </c>
      <c r="C256" s="19">
        <v>5228.0</v>
      </c>
      <c r="D256" s="19">
        <v>2491.0</v>
      </c>
      <c r="E256" s="19">
        <v>2702.0</v>
      </c>
      <c r="F256" s="19">
        <v>4055.0</v>
      </c>
      <c r="G256" s="19">
        <v>1138.0</v>
      </c>
      <c r="H256" s="19">
        <v>5193.0</v>
      </c>
      <c r="I256" s="20"/>
      <c r="J256" s="21">
        <v>-20.16</v>
      </c>
      <c r="K256" s="21">
        <v>-42.9678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3122801.0</v>
      </c>
      <c r="B257" s="23" t="s">
        <v>2112</v>
      </c>
      <c r="C257" s="24">
        <v>3034.0</v>
      </c>
      <c r="D257" s="24">
        <v>1544.0</v>
      </c>
      <c r="E257" s="24">
        <v>1450.0</v>
      </c>
      <c r="F257" s="24">
        <v>998.0</v>
      </c>
      <c r="G257" s="24">
        <v>1996.0</v>
      </c>
      <c r="H257" s="24">
        <v>2994.0</v>
      </c>
      <c r="I257" s="25"/>
      <c r="J257" s="26">
        <v>-22.2544</v>
      </c>
      <c r="K257" s="26">
        <v>-45.1611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3122900.0</v>
      </c>
      <c r="B258" s="18" t="s">
        <v>2113</v>
      </c>
      <c r="C258" s="19">
        <v>5362.0</v>
      </c>
      <c r="D258" s="19">
        <v>3038.0</v>
      </c>
      <c r="E258" s="19">
        <v>2963.0</v>
      </c>
      <c r="F258" s="19">
        <v>5133.0</v>
      </c>
      <c r="G258" s="19">
        <v>868.0</v>
      </c>
      <c r="H258" s="19">
        <v>6001.0</v>
      </c>
      <c r="I258" s="20"/>
      <c r="J258" s="21">
        <v>-21.3164</v>
      </c>
      <c r="K258" s="21">
        <v>-42.8106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3123007.0</v>
      </c>
      <c r="B259" s="23" t="s">
        <v>2114</v>
      </c>
      <c r="C259" s="24">
        <v>8349.0</v>
      </c>
      <c r="D259" s="24">
        <v>4616.0</v>
      </c>
      <c r="E259" s="24">
        <v>4687.0</v>
      </c>
      <c r="F259" s="24">
        <v>8461.0</v>
      </c>
      <c r="G259" s="24">
        <v>842.0</v>
      </c>
      <c r="H259" s="24">
        <v>9303.0</v>
      </c>
      <c r="I259" s="25"/>
      <c r="J259" s="26">
        <v>-21.1089</v>
      </c>
      <c r="K259" s="26">
        <v>-44.0231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3123106.0</v>
      </c>
      <c r="B260" s="18" t="s">
        <v>2115</v>
      </c>
      <c r="C260" s="19">
        <v>5380.0</v>
      </c>
      <c r="D260" s="19">
        <v>2612.0</v>
      </c>
      <c r="E260" s="19">
        <v>2611.0</v>
      </c>
      <c r="F260" s="19">
        <v>1622.0</v>
      </c>
      <c r="G260" s="19">
        <v>3601.0</v>
      </c>
      <c r="H260" s="19">
        <v>5223.0</v>
      </c>
      <c r="I260" s="20"/>
      <c r="J260" s="21">
        <v>-19.0583</v>
      </c>
      <c r="K260" s="21">
        <v>-42.9292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3123205.0</v>
      </c>
      <c r="B261" s="23" t="s">
        <v>2116</v>
      </c>
      <c r="C261" s="24">
        <v>14388.0</v>
      </c>
      <c r="D261" s="24">
        <v>6716.0</v>
      </c>
      <c r="E261" s="24">
        <v>7065.0</v>
      </c>
      <c r="F261" s="24">
        <v>12617.0</v>
      </c>
      <c r="G261" s="24">
        <v>1164.0</v>
      </c>
      <c r="H261" s="24">
        <v>13781.0</v>
      </c>
      <c r="I261" s="25"/>
      <c r="J261" s="26">
        <v>-19.4633</v>
      </c>
      <c r="K261" s="26">
        <v>-45.6017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3123304.0</v>
      </c>
      <c r="B262" s="18" t="s">
        <v>2117</v>
      </c>
      <c r="C262" s="19">
        <v>4799.0</v>
      </c>
      <c r="D262" s="19">
        <v>2299.0</v>
      </c>
      <c r="E262" s="19">
        <v>2140.0</v>
      </c>
      <c r="F262" s="19">
        <v>2023.0</v>
      </c>
      <c r="G262" s="19">
        <v>2416.0</v>
      </c>
      <c r="H262" s="19">
        <v>4439.0</v>
      </c>
      <c r="I262" s="20"/>
      <c r="J262" s="21">
        <v>-20.9756</v>
      </c>
      <c r="K262" s="21">
        <v>-43.1892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3123403.0</v>
      </c>
      <c r="B263" s="23" t="s">
        <v>2118</v>
      </c>
      <c r="C263" s="24">
        <v>1350.0</v>
      </c>
      <c r="D263" s="24">
        <v>747.0</v>
      </c>
      <c r="E263" s="24">
        <v>693.0</v>
      </c>
      <c r="F263" s="24">
        <v>1132.0</v>
      </c>
      <c r="G263" s="24">
        <v>308.0</v>
      </c>
      <c r="H263" s="24">
        <v>1440.0</v>
      </c>
      <c r="I263" s="25"/>
      <c r="J263" s="26">
        <v>-20.2869</v>
      </c>
      <c r="K263" s="26">
        <v>-45.9033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3123502.0</v>
      </c>
      <c r="B264" s="18" t="s">
        <v>2119</v>
      </c>
      <c r="C264" s="19">
        <v>1785.0</v>
      </c>
      <c r="D264" s="19">
        <v>970.0</v>
      </c>
      <c r="E264" s="19">
        <v>871.0</v>
      </c>
      <c r="F264" s="19">
        <v>1233.0</v>
      </c>
      <c r="G264" s="19">
        <v>608.0</v>
      </c>
      <c r="H264" s="19">
        <v>1841.0</v>
      </c>
      <c r="I264" s="20"/>
      <c r="J264" s="21">
        <v>-18.4314</v>
      </c>
      <c r="K264" s="21">
        <v>-47.6086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3123528.0</v>
      </c>
      <c r="B265" s="23" t="s">
        <v>2120</v>
      </c>
      <c r="C265" s="24">
        <v>7005.0</v>
      </c>
      <c r="D265" s="24">
        <v>3761.0</v>
      </c>
      <c r="E265" s="24">
        <v>3641.0</v>
      </c>
      <c r="F265" s="24">
        <v>3530.0</v>
      </c>
      <c r="G265" s="24">
        <v>3872.0</v>
      </c>
      <c r="H265" s="24">
        <v>7402.0</v>
      </c>
      <c r="I265" s="25"/>
      <c r="J265" s="26">
        <v>-20.2033</v>
      </c>
      <c r="K265" s="26">
        <v>-41.7978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3123601.0</v>
      </c>
      <c r="B266" s="18" t="s">
        <v>2121</v>
      </c>
      <c r="C266" s="19">
        <v>21947.0</v>
      </c>
      <c r="D266" s="19">
        <v>12515.0</v>
      </c>
      <c r="E266" s="19">
        <v>12751.0</v>
      </c>
      <c r="F266" s="19">
        <v>20417.0</v>
      </c>
      <c r="G266" s="19">
        <v>4849.0</v>
      </c>
      <c r="H266" s="19">
        <v>25266.0</v>
      </c>
      <c r="I266" s="20"/>
      <c r="J266" s="21">
        <v>-21.61</v>
      </c>
      <c r="K266" s="21">
        <v>-45.5653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3123700.0</v>
      </c>
      <c r="B267" s="23" t="s">
        <v>2122</v>
      </c>
      <c r="C267" s="24">
        <v>9347.0</v>
      </c>
      <c r="D267" s="24">
        <v>4956.0</v>
      </c>
      <c r="E267" s="24">
        <v>5320.0</v>
      </c>
      <c r="F267" s="24">
        <v>8321.0</v>
      </c>
      <c r="G267" s="24">
        <v>1955.0</v>
      </c>
      <c r="H267" s="24">
        <v>10276.0</v>
      </c>
      <c r="I267" s="25"/>
      <c r="J267" s="26">
        <v>-19.2194</v>
      </c>
      <c r="K267" s="26">
        <v>-42.0461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3123809.0</v>
      </c>
      <c r="B268" s="18" t="s">
        <v>2123</v>
      </c>
      <c r="C268" s="19">
        <v>7085.0</v>
      </c>
      <c r="D268" s="19">
        <v>3620.0</v>
      </c>
      <c r="E268" s="19">
        <v>3505.0</v>
      </c>
      <c r="F268" s="19">
        <v>4753.0</v>
      </c>
      <c r="G268" s="19">
        <v>2372.0</v>
      </c>
      <c r="H268" s="19">
        <v>7125.0</v>
      </c>
      <c r="I268" s="20"/>
      <c r="J268" s="21">
        <v>-17.2797</v>
      </c>
      <c r="K268" s="21">
        <v>-43.95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3123858.0</v>
      </c>
      <c r="B269" s="23" t="s">
        <v>2124</v>
      </c>
      <c r="C269" s="24">
        <v>5054.0</v>
      </c>
      <c r="D269" s="24">
        <v>2567.0</v>
      </c>
      <c r="E269" s="24">
        <v>2605.0</v>
      </c>
      <c r="F269" s="24">
        <v>3886.0</v>
      </c>
      <c r="G269" s="24">
        <v>1286.0</v>
      </c>
      <c r="H269" s="24">
        <v>5172.0</v>
      </c>
      <c r="I269" s="25"/>
      <c r="J269" s="26">
        <v>-19.6253</v>
      </c>
      <c r="K269" s="26">
        <v>-42.2306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3123908.0</v>
      </c>
      <c r="B270" s="18" t="s">
        <v>2125</v>
      </c>
      <c r="C270" s="19">
        <v>13114.0</v>
      </c>
      <c r="D270" s="19">
        <v>7084.0</v>
      </c>
      <c r="E270" s="19">
        <v>7178.0</v>
      </c>
      <c r="F270" s="19">
        <v>9871.0</v>
      </c>
      <c r="G270" s="19">
        <v>4391.0</v>
      </c>
      <c r="H270" s="19">
        <v>14262.0</v>
      </c>
      <c r="I270" s="20"/>
      <c r="J270" s="21">
        <v>-20.6708</v>
      </c>
      <c r="K270" s="21">
        <v>-44.0656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3124005.0</v>
      </c>
      <c r="B271" s="67" t="s">
        <v>2126</v>
      </c>
      <c r="C271" s="68">
        <v>17018.0</v>
      </c>
      <c r="D271" s="68">
        <v>9001.0</v>
      </c>
      <c r="E271" s="68">
        <v>8957.0</v>
      </c>
      <c r="F271" s="68">
        <v>9482.0</v>
      </c>
      <c r="G271" s="68">
        <v>8476.0</v>
      </c>
      <c r="H271" s="68">
        <v>17958.0</v>
      </c>
      <c r="I271" s="25"/>
      <c r="J271" s="26">
        <v>-20.84</v>
      </c>
      <c r="K271" s="26">
        <v>-42.6572</v>
      </c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5.75" customHeight="1">
      <c r="A272" s="17">
        <v>3124104.0</v>
      </c>
      <c r="B272" s="18" t="s">
        <v>2127</v>
      </c>
      <c r="C272" s="19">
        <v>47090.0</v>
      </c>
      <c r="D272" s="19">
        <v>30259.0</v>
      </c>
      <c r="E272" s="19">
        <v>29894.0</v>
      </c>
      <c r="F272" s="19">
        <v>56112.0</v>
      </c>
      <c r="G272" s="19">
        <v>4041.0</v>
      </c>
      <c r="H272" s="19">
        <v>60153.0</v>
      </c>
      <c r="I272" s="20"/>
      <c r="J272" s="21">
        <v>-19.7625</v>
      </c>
      <c r="K272" s="21">
        <v>-44.3139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3124203.0</v>
      </c>
      <c r="B273" s="23" t="s">
        <v>2128</v>
      </c>
      <c r="C273" s="24">
        <v>20528.0</v>
      </c>
      <c r="D273" s="24">
        <v>11506.0</v>
      </c>
      <c r="E273" s="24">
        <v>11353.0</v>
      </c>
      <c r="F273" s="24">
        <v>14177.0</v>
      </c>
      <c r="G273" s="24">
        <v>8682.0</v>
      </c>
      <c r="H273" s="24">
        <v>22859.0</v>
      </c>
      <c r="I273" s="25"/>
      <c r="J273" s="26">
        <v>-20.6503</v>
      </c>
      <c r="K273" s="26">
        <v>-41.9072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3124302.0</v>
      </c>
      <c r="B274" s="18" t="s">
        <v>2129</v>
      </c>
      <c r="C274" s="19">
        <v>30978.0</v>
      </c>
      <c r="D274" s="19">
        <v>15291.0</v>
      </c>
      <c r="E274" s="19">
        <v>15822.0</v>
      </c>
      <c r="F274" s="19">
        <v>18023.0</v>
      </c>
      <c r="G274" s="19">
        <v>13090.0</v>
      </c>
      <c r="H274" s="19">
        <v>31113.0</v>
      </c>
      <c r="I274" s="20"/>
      <c r="J274" s="21">
        <v>-14.9261</v>
      </c>
      <c r="K274" s="21">
        <v>-42.8192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3124401.0</v>
      </c>
      <c r="B275" s="23" t="s">
        <v>2130</v>
      </c>
      <c r="C275" s="24">
        <v>4162.0</v>
      </c>
      <c r="D275" s="24">
        <v>2341.0</v>
      </c>
      <c r="E275" s="24">
        <v>2088.0</v>
      </c>
      <c r="F275" s="24">
        <v>1683.0</v>
      </c>
      <c r="G275" s="24">
        <v>2746.0</v>
      </c>
      <c r="H275" s="24">
        <v>4429.0</v>
      </c>
      <c r="I275" s="25"/>
      <c r="J275" s="26">
        <v>-22.0464</v>
      </c>
      <c r="K275" s="26">
        <v>-45.9508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3124500.0</v>
      </c>
      <c r="B276" s="18" t="s">
        <v>2131</v>
      </c>
      <c r="C276" s="19">
        <v>10366.0</v>
      </c>
      <c r="D276" s="19">
        <v>5609.0</v>
      </c>
      <c r="E276" s="19">
        <v>5235.0</v>
      </c>
      <c r="F276" s="19">
        <v>4899.0</v>
      </c>
      <c r="G276" s="19">
        <v>5945.0</v>
      </c>
      <c r="H276" s="19">
        <v>10844.0</v>
      </c>
      <c r="I276" s="20"/>
      <c r="J276" s="21">
        <v>-22.4628</v>
      </c>
      <c r="K276" s="21">
        <v>-46.0172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3124609.0</v>
      </c>
      <c r="B277" s="23" t="s">
        <v>2132</v>
      </c>
      <c r="C277" s="24">
        <v>2674.0</v>
      </c>
      <c r="D277" s="24">
        <v>1232.0</v>
      </c>
      <c r="E277" s="24">
        <v>1238.0</v>
      </c>
      <c r="F277" s="24">
        <v>1781.0</v>
      </c>
      <c r="G277" s="24">
        <v>689.0</v>
      </c>
      <c r="H277" s="24">
        <v>2470.0</v>
      </c>
      <c r="I277" s="25"/>
      <c r="J277" s="26">
        <v>-21.7419</v>
      </c>
      <c r="K277" s="26">
        <v>-42.4611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3124708.0</v>
      </c>
      <c r="B278" s="18" t="s">
        <v>2133</v>
      </c>
      <c r="C278" s="19">
        <v>3597.0</v>
      </c>
      <c r="D278" s="19">
        <v>1770.0</v>
      </c>
      <c r="E278" s="19">
        <v>1745.0</v>
      </c>
      <c r="F278" s="19">
        <v>2776.0</v>
      </c>
      <c r="G278" s="19">
        <v>739.0</v>
      </c>
      <c r="H278" s="19">
        <v>3515.0</v>
      </c>
      <c r="I278" s="20"/>
      <c r="J278" s="21">
        <v>-19.5222</v>
      </c>
      <c r="K278" s="21">
        <v>-45.7875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3124807.0</v>
      </c>
      <c r="B279" s="23" t="s">
        <v>2134</v>
      </c>
      <c r="C279" s="24">
        <v>6883.0</v>
      </c>
      <c r="D279" s="24">
        <v>3911.0</v>
      </c>
      <c r="E279" s="24">
        <v>3546.0</v>
      </c>
      <c r="F279" s="24">
        <v>6058.0</v>
      </c>
      <c r="G279" s="24">
        <v>1399.0</v>
      </c>
      <c r="H279" s="24">
        <v>7457.0</v>
      </c>
      <c r="I279" s="25"/>
      <c r="J279" s="26">
        <v>-18.7456</v>
      </c>
      <c r="K279" s="26">
        <v>-47.6928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3124906.0</v>
      </c>
      <c r="B280" s="18" t="s">
        <v>2135</v>
      </c>
      <c r="C280" s="19">
        <v>9766.0</v>
      </c>
      <c r="D280" s="19">
        <v>5314.0</v>
      </c>
      <c r="E280" s="19">
        <v>5227.0</v>
      </c>
      <c r="F280" s="19">
        <v>7397.0</v>
      </c>
      <c r="G280" s="19">
        <v>3144.0</v>
      </c>
      <c r="H280" s="19">
        <v>10541.0</v>
      </c>
      <c r="I280" s="20"/>
      <c r="J280" s="21">
        <v>-21.0986</v>
      </c>
      <c r="K280" s="21">
        <v>-42.1867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3125002.0</v>
      </c>
      <c r="B281" s="23" t="s">
        <v>2137</v>
      </c>
      <c r="C281" s="24">
        <v>3608.0</v>
      </c>
      <c r="D281" s="24">
        <v>1854.0</v>
      </c>
      <c r="E281" s="24">
        <v>1898.0</v>
      </c>
      <c r="F281" s="24">
        <v>3458.0</v>
      </c>
      <c r="G281" s="24">
        <v>294.0</v>
      </c>
      <c r="H281" s="24">
        <v>3752.0</v>
      </c>
      <c r="I281" s="25"/>
      <c r="J281" s="26">
        <v>-21.5511</v>
      </c>
      <c r="K281" s="26">
        <v>-43.51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3125101.0</v>
      </c>
      <c r="B282" s="18" t="s">
        <v>2139</v>
      </c>
      <c r="C282" s="19">
        <v>19219.0</v>
      </c>
      <c r="D282" s="19">
        <v>14407.0</v>
      </c>
      <c r="E282" s="19">
        <v>14157.0</v>
      </c>
      <c r="F282" s="19">
        <v>25992.0</v>
      </c>
      <c r="G282" s="19">
        <v>2572.0</v>
      </c>
      <c r="H282" s="19">
        <v>28564.0</v>
      </c>
      <c r="I282" s="20"/>
      <c r="J282" s="21">
        <v>-22.8547</v>
      </c>
      <c r="K282" s="21">
        <v>-46.3183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3125200.0</v>
      </c>
      <c r="B283" s="23" t="s">
        <v>2141</v>
      </c>
      <c r="C283" s="24">
        <v>2353.0</v>
      </c>
      <c r="D283" s="24">
        <v>1179.0</v>
      </c>
      <c r="E283" s="24">
        <v>1169.0</v>
      </c>
      <c r="F283" s="24">
        <v>1518.0</v>
      </c>
      <c r="G283" s="24">
        <v>830.0</v>
      </c>
      <c r="H283" s="24">
        <v>2348.0</v>
      </c>
      <c r="I283" s="25"/>
      <c r="J283" s="26">
        <v>-21.4064</v>
      </c>
      <c r="K283" s="26">
        <v>-45.8286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3125309.0</v>
      </c>
      <c r="B284" s="18" t="s">
        <v>2143</v>
      </c>
      <c r="C284" s="19">
        <v>3606.0</v>
      </c>
      <c r="D284" s="19">
        <v>1717.0</v>
      </c>
      <c r="E284" s="19">
        <v>1660.0</v>
      </c>
      <c r="F284" s="19">
        <v>2332.0</v>
      </c>
      <c r="G284" s="19">
        <v>1045.0</v>
      </c>
      <c r="H284" s="19">
        <v>3377.0</v>
      </c>
      <c r="I284" s="20"/>
      <c r="J284" s="21">
        <v>-20.8083</v>
      </c>
      <c r="K284" s="21">
        <v>-42.0297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3125408.0</v>
      </c>
      <c r="B285" s="23" t="s">
        <v>2146</v>
      </c>
      <c r="C285" s="24">
        <v>5729.0</v>
      </c>
      <c r="D285" s="24">
        <v>2564.0</v>
      </c>
      <c r="E285" s="24">
        <v>2573.0</v>
      </c>
      <c r="F285" s="24">
        <v>2229.0</v>
      </c>
      <c r="G285" s="24">
        <v>2908.0</v>
      </c>
      <c r="H285" s="24">
        <v>5137.0</v>
      </c>
      <c r="I285" s="25"/>
      <c r="J285" s="26">
        <v>-18.0772</v>
      </c>
      <c r="K285" s="26">
        <v>-43.2469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3125606.0</v>
      </c>
      <c r="B286" s="18" t="s">
        <v>2149</v>
      </c>
      <c r="C286" s="19">
        <v>6241.0</v>
      </c>
      <c r="D286" s="19">
        <v>3513.0</v>
      </c>
      <c r="E286" s="19">
        <v>3374.0</v>
      </c>
      <c r="F286" s="19">
        <v>5092.0</v>
      </c>
      <c r="G286" s="19">
        <v>1795.0</v>
      </c>
      <c r="H286" s="19">
        <v>6887.0</v>
      </c>
      <c r="I286" s="20"/>
      <c r="J286" s="21">
        <v>-16.6386</v>
      </c>
      <c r="K286" s="21">
        <v>-40.7614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3125705.0</v>
      </c>
      <c r="B287" s="23" t="s">
        <v>2151</v>
      </c>
      <c r="C287" s="24">
        <v>12784.0</v>
      </c>
      <c r="D287" s="24">
        <v>7046.0</v>
      </c>
      <c r="E287" s="24">
        <v>7075.0</v>
      </c>
      <c r="F287" s="24">
        <v>10922.0</v>
      </c>
      <c r="G287" s="24">
        <v>3199.0</v>
      </c>
      <c r="H287" s="24">
        <v>14121.0</v>
      </c>
      <c r="I287" s="25"/>
      <c r="J287" s="26">
        <v>-18.7581</v>
      </c>
      <c r="K287" s="26">
        <v>-44.8989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3125804.0</v>
      </c>
      <c r="B288" s="18" t="s">
        <v>2154</v>
      </c>
      <c r="C288" s="19">
        <v>2563.0</v>
      </c>
      <c r="D288" s="19">
        <v>1550.0</v>
      </c>
      <c r="E288" s="19">
        <v>1483.0</v>
      </c>
      <c r="F288" s="19">
        <v>2016.0</v>
      </c>
      <c r="G288" s="19">
        <v>1017.0</v>
      </c>
      <c r="H288" s="19">
        <v>3033.0</v>
      </c>
      <c r="I288" s="20"/>
      <c r="J288" s="21">
        <v>-19.1536</v>
      </c>
      <c r="K288" s="21">
        <v>-42.0819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3125903.0</v>
      </c>
      <c r="B289" s="23" t="s">
        <v>2156</v>
      </c>
      <c r="C289" s="24">
        <v>12331.0</v>
      </c>
      <c r="D289" s="24">
        <v>5389.0</v>
      </c>
      <c r="E289" s="24">
        <v>5448.0</v>
      </c>
      <c r="F289" s="24">
        <v>5092.0</v>
      </c>
      <c r="G289" s="24">
        <v>5745.0</v>
      </c>
      <c r="H289" s="24">
        <v>10837.0</v>
      </c>
      <c r="I289" s="25"/>
      <c r="J289" s="26">
        <v>-19.2319</v>
      </c>
      <c r="K289" s="26">
        <v>-43.0233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3125952.0</v>
      </c>
      <c r="B290" s="18" t="s">
        <v>2158</v>
      </c>
      <c r="C290" s="19">
        <v>9671.0</v>
      </c>
      <c r="D290" s="19">
        <v>5330.0</v>
      </c>
      <c r="E290" s="19">
        <v>5021.0</v>
      </c>
      <c r="F290" s="19">
        <v>4764.0</v>
      </c>
      <c r="G290" s="19">
        <v>5587.0</v>
      </c>
      <c r="H290" s="19">
        <v>10351.0</v>
      </c>
      <c r="I290" s="20"/>
      <c r="J290" s="21">
        <v>-20.7256</v>
      </c>
      <c r="K290" s="21">
        <v>-42.2789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3126000.0</v>
      </c>
      <c r="B291" s="23" t="s">
        <v>2161</v>
      </c>
      <c r="C291" s="24">
        <v>5647.0</v>
      </c>
      <c r="D291" s="24">
        <v>3245.0</v>
      </c>
      <c r="E291" s="24">
        <v>3358.0</v>
      </c>
      <c r="F291" s="24">
        <v>5501.0</v>
      </c>
      <c r="G291" s="24">
        <v>1102.0</v>
      </c>
      <c r="H291" s="24">
        <v>6603.0</v>
      </c>
      <c r="I291" s="25"/>
      <c r="J291" s="26">
        <v>-19.8894</v>
      </c>
      <c r="K291" s="26">
        <v>-44.4325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3126109.0</v>
      </c>
      <c r="B292" s="18" t="s">
        <v>2175</v>
      </c>
      <c r="C292" s="19">
        <v>62907.0</v>
      </c>
      <c r="D292" s="19">
        <v>32089.0</v>
      </c>
      <c r="E292" s="19">
        <v>32975.0</v>
      </c>
      <c r="F292" s="19">
        <v>59452.0</v>
      </c>
      <c r="G292" s="19">
        <v>5612.0</v>
      </c>
      <c r="H292" s="19">
        <v>65064.0</v>
      </c>
      <c r="I292" s="20"/>
      <c r="J292" s="21">
        <v>-20.4644</v>
      </c>
      <c r="K292" s="21">
        <v>-45.4264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3126208.0</v>
      </c>
      <c r="B293" s="23" t="s">
        <v>1207</v>
      </c>
      <c r="C293" s="24">
        <v>6522.0</v>
      </c>
      <c r="D293" s="24">
        <v>4280.0</v>
      </c>
      <c r="E293" s="24">
        <v>3893.0</v>
      </c>
      <c r="F293" s="24">
        <v>5173.0</v>
      </c>
      <c r="G293" s="24">
        <v>3000.0</v>
      </c>
      <c r="H293" s="24">
        <v>8173.0</v>
      </c>
      <c r="I293" s="25"/>
      <c r="J293" s="26">
        <v>-13.6536</v>
      </c>
      <c r="K293" s="26">
        <v>-48.8819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17">
        <v>3126307.0</v>
      </c>
      <c r="B294" s="18" t="s">
        <v>2178</v>
      </c>
      <c r="C294" s="19">
        <v>3759.0</v>
      </c>
      <c r="D294" s="19">
        <v>2101.0</v>
      </c>
      <c r="E294" s="19">
        <v>1997.0</v>
      </c>
      <c r="F294" s="19">
        <v>2950.0</v>
      </c>
      <c r="G294" s="19">
        <v>1148.0</v>
      </c>
      <c r="H294" s="19">
        <v>4098.0</v>
      </c>
      <c r="I294" s="20"/>
      <c r="J294" s="21">
        <v>-20.8492</v>
      </c>
      <c r="K294" s="21">
        <v>-46.7181</v>
      </c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2">
        <v>3126406.0</v>
      </c>
      <c r="B295" s="23" t="s">
        <v>2184</v>
      </c>
      <c r="C295" s="24">
        <v>2437.0</v>
      </c>
      <c r="D295" s="24">
        <v>1393.0</v>
      </c>
      <c r="E295" s="24">
        <v>1308.0</v>
      </c>
      <c r="F295" s="24">
        <v>1861.0</v>
      </c>
      <c r="G295" s="24">
        <v>840.0</v>
      </c>
      <c r="H295" s="24">
        <v>2701.0</v>
      </c>
      <c r="I295" s="25"/>
      <c r="J295" s="26">
        <v>-19.5611</v>
      </c>
      <c r="K295" s="26">
        <v>-44.4469</v>
      </c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17">
        <v>3126505.0</v>
      </c>
      <c r="B296" s="18" t="s">
        <v>2186</v>
      </c>
      <c r="C296" s="19">
        <v>10309.0</v>
      </c>
      <c r="D296" s="19">
        <v>5275.0</v>
      </c>
      <c r="E296" s="19">
        <v>4969.0</v>
      </c>
      <c r="F296" s="19">
        <v>3194.0</v>
      </c>
      <c r="G296" s="19">
        <v>7050.0</v>
      </c>
      <c r="H296" s="19">
        <v>10244.0</v>
      </c>
      <c r="I296" s="20"/>
      <c r="J296" s="21">
        <v>-16.9925</v>
      </c>
      <c r="K296" s="21">
        <v>-42.3519</v>
      </c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2">
        <v>3126604.0</v>
      </c>
      <c r="B297" s="23" t="s">
        <v>2188</v>
      </c>
      <c r="C297" s="24">
        <v>4488.0</v>
      </c>
      <c r="D297" s="24">
        <v>2541.0</v>
      </c>
      <c r="E297" s="24">
        <v>2326.0</v>
      </c>
      <c r="F297" s="24">
        <v>3201.0</v>
      </c>
      <c r="G297" s="24">
        <v>1666.0</v>
      </c>
      <c r="H297" s="24">
        <v>4867.0</v>
      </c>
      <c r="I297" s="25"/>
      <c r="J297" s="26">
        <v>-17.315</v>
      </c>
      <c r="K297" s="26">
        <v>-44.2342</v>
      </c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136">
        <v>3126703.0</v>
      </c>
      <c r="B298" s="137" t="s">
        <v>2191</v>
      </c>
      <c r="C298" s="138">
        <v>23562.0</v>
      </c>
      <c r="D298" s="138">
        <v>12945.0</v>
      </c>
      <c r="E298" s="138">
        <v>11973.0</v>
      </c>
      <c r="F298" s="138">
        <v>14902.0</v>
      </c>
      <c r="G298" s="138">
        <v>10016.0</v>
      </c>
      <c r="H298" s="138">
        <v>24918.0</v>
      </c>
      <c r="I298" s="20"/>
      <c r="J298" s="21">
        <v>-16.4758</v>
      </c>
      <c r="K298" s="21">
        <v>-43.4883</v>
      </c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5.75" customHeight="1">
      <c r="A299" s="22">
        <v>3126752.0</v>
      </c>
      <c r="B299" s="23" t="s">
        <v>2194</v>
      </c>
      <c r="C299" s="24">
        <v>6426.0</v>
      </c>
      <c r="D299" s="24">
        <v>2969.0</v>
      </c>
      <c r="E299" s="24">
        <v>2834.0</v>
      </c>
      <c r="F299" s="24">
        <v>2398.0</v>
      </c>
      <c r="G299" s="24">
        <v>3405.0</v>
      </c>
      <c r="H299" s="24">
        <v>5803.0</v>
      </c>
      <c r="I299" s="25"/>
      <c r="J299" s="26">
        <v>-17.9597</v>
      </c>
      <c r="K299" s="26">
        <v>-42.0086</v>
      </c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17">
        <v>3126802.0</v>
      </c>
      <c r="B300" s="18" t="s">
        <v>2196</v>
      </c>
      <c r="C300" s="19">
        <v>5975.0</v>
      </c>
      <c r="D300" s="19">
        <v>2968.0</v>
      </c>
      <c r="E300" s="19">
        <v>2912.0</v>
      </c>
      <c r="F300" s="19">
        <v>1915.0</v>
      </c>
      <c r="G300" s="19">
        <v>3965.0</v>
      </c>
      <c r="H300" s="19">
        <v>5880.0</v>
      </c>
      <c r="I300" s="20"/>
      <c r="J300" s="21">
        <v>-18.0661</v>
      </c>
      <c r="K300" s="21">
        <v>-41.4294</v>
      </c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2">
        <v>3126901.0</v>
      </c>
      <c r="B301" s="23" t="s">
        <v>2198</v>
      </c>
      <c r="C301" s="24">
        <v>8176.0</v>
      </c>
      <c r="D301" s="24">
        <v>4360.0</v>
      </c>
      <c r="E301" s="24">
        <v>4564.0</v>
      </c>
      <c r="F301" s="24">
        <v>6768.0</v>
      </c>
      <c r="G301" s="24">
        <v>2156.0</v>
      </c>
      <c r="H301" s="24">
        <v>8924.0</v>
      </c>
      <c r="I301" s="25"/>
      <c r="J301" s="26">
        <v>-18.5744</v>
      </c>
      <c r="K301" s="26">
        <v>-41.9089</v>
      </c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17">
        <v>3126950.0</v>
      </c>
      <c r="B302" s="18" t="s">
        <v>2200</v>
      </c>
      <c r="C302" s="19">
        <v>3191.0</v>
      </c>
      <c r="D302" s="19">
        <v>1688.0</v>
      </c>
      <c r="E302" s="19">
        <v>1641.0</v>
      </c>
      <c r="F302" s="19">
        <v>618.0</v>
      </c>
      <c r="G302" s="19">
        <v>2711.0</v>
      </c>
      <c r="H302" s="19">
        <v>3329.0</v>
      </c>
      <c r="I302" s="20"/>
      <c r="J302" s="21">
        <v>-18.1678</v>
      </c>
      <c r="K302" s="21">
        <v>-42.7661</v>
      </c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2">
        <v>3127008.0</v>
      </c>
      <c r="B303" s="23" t="s">
        <v>2203</v>
      </c>
      <c r="C303" s="24">
        <v>9024.0</v>
      </c>
      <c r="D303" s="24">
        <v>7233.0</v>
      </c>
      <c r="E303" s="24">
        <v>6814.0</v>
      </c>
      <c r="F303" s="24">
        <v>13101.0</v>
      </c>
      <c r="G303" s="24">
        <v>946.0</v>
      </c>
      <c r="H303" s="24">
        <v>14047.0</v>
      </c>
      <c r="I303" s="25"/>
      <c r="J303" s="26">
        <v>-20.2678</v>
      </c>
      <c r="K303" s="26">
        <v>-49.1994</v>
      </c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17">
        <v>3127057.0</v>
      </c>
      <c r="B304" s="18" t="s">
        <v>2207</v>
      </c>
      <c r="C304" s="19">
        <v>4902.0</v>
      </c>
      <c r="D304" s="19">
        <v>2389.0</v>
      </c>
      <c r="E304" s="19">
        <v>2298.0</v>
      </c>
      <c r="F304" s="19">
        <v>3038.0</v>
      </c>
      <c r="G304" s="19">
        <v>1649.0</v>
      </c>
      <c r="H304" s="19">
        <v>4687.0</v>
      </c>
      <c r="I304" s="20"/>
      <c r="J304" s="21">
        <v>-16.8914</v>
      </c>
      <c r="K304" s="21">
        <v>-40.9247</v>
      </c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2">
        <v>3127073.0</v>
      </c>
      <c r="B305" s="23" t="s">
        <v>2210</v>
      </c>
      <c r="C305" s="24">
        <v>6777.0</v>
      </c>
      <c r="D305" s="24">
        <v>3024.0</v>
      </c>
      <c r="E305" s="24">
        <v>2916.0</v>
      </c>
      <c r="F305" s="24">
        <v>2036.0</v>
      </c>
      <c r="G305" s="24">
        <v>3904.0</v>
      </c>
      <c r="H305" s="24">
        <v>5940.0</v>
      </c>
      <c r="I305" s="25"/>
      <c r="J305" s="26">
        <v>-16.1311</v>
      </c>
      <c r="K305" s="26">
        <v>-42.5331</v>
      </c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17">
        <v>3127107.0</v>
      </c>
      <c r="B306" s="18" t="s">
        <v>2212</v>
      </c>
      <c r="C306" s="19">
        <v>46566.0</v>
      </c>
      <c r="D306" s="19">
        <v>27074.0</v>
      </c>
      <c r="E306" s="19">
        <v>26400.0</v>
      </c>
      <c r="F306" s="19">
        <v>46095.0</v>
      </c>
      <c r="G306" s="19">
        <v>7379.0</v>
      </c>
      <c r="H306" s="19">
        <v>53474.0</v>
      </c>
      <c r="I306" s="20"/>
      <c r="J306" s="21">
        <v>-20.0247</v>
      </c>
      <c r="K306" s="21">
        <v>-48.9406</v>
      </c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2">
        <v>3127206.0</v>
      </c>
      <c r="B307" s="23" t="s">
        <v>2215</v>
      </c>
      <c r="C307" s="24">
        <v>3281.0</v>
      </c>
      <c r="D307" s="24">
        <v>1958.0</v>
      </c>
      <c r="E307" s="24">
        <v>1896.0</v>
      </c>
      <c r="F307" s="24">
        <v>2029.0</v>
      </c>
      <c r="G307" s="24">
        <v>1825.0</v>
      </c>
      <c r="H307" s="24">
        <v>3854.0</v>
      </c>
      <c r="I307" s="25"/>
      <c r="J307" s="26">
        <v>-19.3675</v>
      </c>
      <c r="K307" s="26">
        <v>-44.0561</v>
      </c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17">
        <v>3127305.0</v>
      </c>
      <c r="B308" s="18" t="s">
        <v>2217</v>
      </c>
      <c r="C308" s="19">
        <v>7241.0</v>
      </c>
      <c r="D308" s="19">
        <v>3415.0</v>
      </c>
      <c r="E308" s="19">
        <v>3551.0</v>
      </c>
      <c r="F308" s="19">
        <v>5698.0</v>
      </c>
      <c r="G308" s="19">
        <v>1268.0</v>
      </c>
      <c r="H308" s="19">
        <v>6966.0</v>
      </c>
      <c r="I308" s="20"/>
      <c r="J308" s="21">
        <v>-18.9994</v>
      </c>
      <c r="K308" s="21">
        <v>-41.5375</v>
      </c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2">
        <v>3127339.0</v>
      </c>
      <c r="B309" s="23" t="s">
        <v>2219</v>
      </c>
      <c r="C309" s="24">
        <v>5263.0</v>
      </c>
      <c r="D309" s="24">
        <v>2624.0</v>
      </c>
      <c r="E309" s="24">
        <v>2515.0</v>
      </c>
      <c r="F309" s="24">
        <v>1413.0</v>
      </c>
      <c r="G309" s="24">
        <v>3726.0</v>
      </c>
      <c r="H309" s="24">
        <v>5139.0</v>
      </c>
      <c r="I309" s="25"/>
      <c r="J309" s="26">
        <v>-15.0822</v>
      </c>
      <c r="K309" s="26">
        <v>-43.1236</v>
      </c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17">
        <v>3127354.0</v>
      </c>
      <c r="B310" s="18" t="s">
        <v>2221</v>
      </c>
      <c r="C310" s="19">
        <v>2767.0</v>
      </c>
      <c r="D310" s="19">
        <v>1498.0</v>
      </c>
      <c r="E310" s="19">
        <v>1466.0</v>
      </c>
      <c r="F310" s="19">
        <v>1048.0</v>
      </c>
      <c r="G310" s="19">
        <v>1916.0</v>
      </c>
      <c r="H310" s="19">
        <v>2964.0</v>
      </c>
      <c r="I310" s="20"/>
      <c r="J310" s="21">
        <v>-16.8497</v>
      </c>
      <c r="K310" s="21">
        <v>-43.6972</v>
      </c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2">
        <v>3127370.0</v>
      </c>
      <c r="B311" s="23" t="s">
        <v>2222</v>
      </c>
      <c r="C311" s="24">
        <v>2715.0</v>
      </c>
      <c r="D311" s="24">
        <v>1487.0</v>
      </c>
      <c r="E311" s="24">
        <v>1567.0</v>
      </c>
      <c r="F311" s="24">
        <v>2474.0</v>
      </c>
      <c r="G311" s="24">
        <v>580.0</v>
      </c>
      <c r="H311" s="24">
        <v>3054.0</v>
      </c>
      <c r="I311" s="25"/>
      <c r="J311" s="26">
        <v>-18.9822</v>
      </c>
      <c r="K311" s="26">
        <v>-41.2225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17">
        <v>3127388.0</v>
      </c>
      <c r="B312" s="18" t="s">
        <v>2225</v>
      </c>
      <c r="C312" s="19">
        <v>3323.0</v>
      </c>
      <c r="D312" s="19">
        <v>1845.0</v>
      </c>
      <c r="E312" s="19">
        <v>1814.0</v>
      </c>
      <c r="F312" s="19">
        <v>2969.0</v>
      </c>
      <c r="G312" s="19">
        <v>690.0</v>
      </c>
      <c r="H312" s="19">
        <v>3659.0</v>
      </c>
      <c r="I312" s="20"/>
      <c r="J312" s="21">
        <v>-21.5372</v>
      </c>
      <c r="K312" s="21">
        <v>-43.2017</v>
      </c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2">
        <v>3127404.0</v>
      </c>
      <c r="B313" s="23" t="s">
        <v>2227</v>
      </c>
      <c r="C313" s="24">
        <v>4123.0</v>
      </c>
      <c r="D313" s="24">
        <v>2192.0</v>
      </c>
      <c r="E313" s="24">
        <v>2028.0</v>
      </c>
      <c r="F313" s="24">
        <v>1164.0</v>
      </c>
      <c r="G313" s="24">
        <v>3056.0</v>
      </c>
      <c r="H313" s="24">
        <v>4220.0</v>
      </c>
      <c r="I313" s="25"/>
      <c r="J313" s="26">
        <v>-22.6589</v>
      </c>
      <c r="K313" s="26">
        <v>-45.8558</v>
      </c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17">
        <v>3127503.0</v>
      </c>
      <c r="B314" s="18" t="s">
        <v>2229</v>
      </c>
      <c r="C314" s="19">
        <v>5713.0</v>
      </c>
      <c r="D314" s="19">
        <v>2927.0</v>
      </c>
      <c r="E314" s="19">
        <v>2992.0</v>
      </c>
      <c r="F314" s="19">
        <v>3239.0</v>
      </c>
      <c r="G314" s="19">
        <v>2680.0</v>
      </c>
      <c r="H314" s="19">
        <v>5919.0</v>
      </c>
      <c r="I314" s="20"/>
      <c r="J314" s="21">
        <v>-18.8222</v>
      </c>
      <c r="K314" s="21">
        <v>-42.4792</v>
      </c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2">
        <v>3127602.0</v>
      </c>
      <c r="B315" s="23" t="s">
        <v>2232</v>
      </c>
      <c r="C315" s="24">
        <v>11689.0</v>
      </c>
      <c r="D315" s="24">
        <v>5660.0</v>
      </c>
      <c r="E315" s="24">
        <v>6027.0</v>
      </c>
      <c r="F315" s="24">
        <v>8234.0</v>
      </c>
      <c r="G315" s="24">
        <v>3453.0</v>
      </c>
      <c r="H315" s="24">
        <v>11687.0</v>
      </c>
      <c r="I315" s="25"/>
      <c r="J315" s="26">
        <v>-18.4544</v>
      </c>
      <c r="K315" s="26">
        <v>-43.7408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17">
        <v>3127701.0</v>
      </c>
      <c r="B316" s="18" t="s">
        <v>2233</v>
      </c>
      <c r="C316" s="19">
        <v>247131.0</v>
      </c>
      <c r="D316" s="19">
        <v>125059.0</v>
      </c>
      <c r="E316" s="19">
        <v>138535.0</v>
      </c>
      <c r="F316" s="19">
        <v>253234.0</v>
      </c>
      <c r="G316" s="19">
        <v>10360.0</v>
      </c>
      <c r="H316" s="19">
        <v>263594.0</v>
      </c>
      <c r="I316" s="20"/>
      <c r="J316" s="21">
        <v>-18.8511</v>
      </c>
      <c r="K316" s="21">
        <v>-41.9494</v>
      </c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2">
        <v>3127800.0</v>
      </c>
      <c r="B317" s="23" t="s">
        <v>2236</v>
      </c>
      <c r="C317" s="24">
        <v>14224.0</v>
      </c>
      <c r="D317" s="24">
        <v>7727.0</v>
      </c>
      <c r="E317" s="24">
        <v>7299.0</v>
      </c>
      <c r="F317" s="24">
        <v>5392.0</v>
      </c>
      <c r="G317" s="24">
        <v>9634.0</v>
      </c>
      <c r="H317" s="24">
        <v>15026.0</v>
      </c>
      <c r="I317" s="25"/>
      <c r="J317" s="26">
        <v>-16.5594</v>
      </c>
      <c r="K317" s="26">
        <v>-42.8897</v>
      </c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17">
        <v>3127909.0</v>
      </c>
      <c r="B318" s="18" t="s">
        <v>2238</v>
      </c>
      <c r="C318" s="19">
        <v>1376.0</v>
      </c>
      <c r="D318" s="19">
        <v>714.0</v>
      </c>
      <c r="E318" s="19">
        <v>659.0</v>
      </c>
      <c r="F318" s="19">
        <v>1173.0</v>
      </c>
      <c r="G318" s="19">
        <v>200.0</v>
      </c>
      <c r="H318" s="19">
        <v>1373.0</v>
      </c>
      <c r="I318" s="20"/>
      <c r="J318" s="21">
        <v>-18.4942</v>
      </c>
      <c r="K318" s="21">
        <v>-47.7222</v>
      </c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2">
        <v>3128006.0</v>
      </c>
      <c r="B319" s="23" t="s">
        <v>2241</v>
      </c>
      <c r="C319" s="24">
        <v>27828.0</v>
      </c>
      <c r="D319" s="24">
        <v>15203.0</v>
      </c>
      <c r="E319" s="24">
        <v>16063.0</v>
      </c>
      <c r="F319" s="24">
        <v>25450.0</v>
      </c>
      <c r="G319" s="24">
        <v>5816.0</v>
      </c>
      <c r="H319" s="24">
        <v>31266.0</v>
      </c>
      <c r="I319" s="25"/>
      <c r="J319" s="26">
        <v>-18.775</v>
      </c>
      <c r="K319" s="26">
        <v>-42.9325</v>
      </c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17">
        <v>3128105.0</v>
      </c>
      <c r="B320" s="18" t="s">
        <v>2243</v>
      </c>
      <c r="C320" s="19">
        <v>13620.0</v>
      </c>
      <c r="D320" s="19">
        <v>7278.0</v>
      </c>
      <c r="E320" s="19">
        <v>6560.0</v>
      </c>
      <c r="F320" s="19">
        <v>7176.0</v>
      </c>
      <c r="G320" s="19">
        <v>6662.0</v>
      </c>
      <c r="H320" s="19">
        <v>13838.0</v>
      </c>
      <c r="I320" s="20"/>
      <c r="J320" s="21">
        <v>-20.7617</v>
      </c>
      <c r="K320" s="21">
        <v>-45.9175</v>
      </c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2">
        <v>3128204.0</v>
      </c>
      <c r="B321" s="23" t="s">
        <v>2245</v>
      </c>
      <c r="C321" s="24">
        <v>10262.0</v>
      </c>
      <c r="D321" s="24">
        <v>5174.0</v>
      </c>
      <c r="E321" s="24">
        <v>5049.0</v>
      </c>
      <c r="F321" s="24">
        <v>3218.0</v>
      </c>
      <c r="G321" s="24">
        <v>7005.0</v>
      </c>
      <c r="H321" s="24">
        <v>10223.0</v>
      </c>
      <c r="I321" s="25"/>
      <c r="J321" s="26">
        <v>-20.5708</v>
      </c>
      <c r="K321" s="26">
        <v>-43.0075</v>
      </c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17">
        <v>3128253.0</v>
      </c>
      <c r="B322" s="18" t="s">
        <v>2247</v>
      </c>
      <c r="C322" s="19">
        <v>4469.0</v>
      </c>
      <c r="D322" s="19">
        <v>2378.0</v>
      </c>
      <c r="E322" s="19">
        <v>2341.0</v>
      </c>
      <c r="F322" s="19">
        <v>3027.0</v>
      </c>
      <c r="G322" s="19">
        <v>1692.0</v>
      </c>
      <c r="H322" s="19">
        <v>4719.0</v>
      </c>
      <c r="I322" s="20"/>
      <c r="J322" s="21">
        <v>-17.0139</v>
      </c>
      <c r="K322" s="21">
        <v>-43.6731</v>
      </c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2">
        <v>3128303.0</v>
      </c>
      <c r="B323" s="23" t="s">
        <v>2248</v>
      </c>
      <c r="C323" s="24">
        <v>18628.0</v>
      </c>
      <c r="D323" s="24">
        <v>9498.0</v>
      </c>
      <c r="E323" s="24">
        <v>9216.0</v>
      </c>
      <c r="F323" s="24">
        <v>16836.0</v>
      </c>
      <c r="G323" s="24">
        <v>1878.0</v>
      </c>
      <c r="H323" s="24">
        <v>18714.0</v>
      </c>
      <c r="I323" s="25"/>
      <c r="J323" s="26">
        <v>-21.2992</v>
      </c>
      <c r="K323" s="26">
        <v>-46.8025</v>
      </c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17">
        <v>3128402.0</v>
      </c>
      <c r="B324" s="18" t="s">
        <v>2250</v>
      </c>
      <c r="C324" s="19">
        <v>8520.0</v>
      </c>
      <c r="D324" s="19">
        <v>4428.0</v>
      </c>
      <c r="E324" s="19">
        <v>4260.0</v>
      </c>
      <c r="F324" s="19">
        <v>6886.0</v>
      </c>
      <c r="G324" s="19">
        <v>1802.0</v>
      </c>
      <c r="H324" s="19">
        <v>8688.0</v>
      </c>
      <c r="I324" s="20"/>
      <c r="J324" s="21">
        <v>-21.3522</v>
      </c>
      <c r="K324" s="21">
        <v>-43.0469</v>
      </c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65">
        <v>3128501.0</v>
      </c>
      <c r="B325" s="67" t="s">
        <v>2252</v>
      </c>
      <c r="C325" s="68">
        <v>4166.0</v>
      </c>
      <c r="D325" s="68">
        <v>1952.0</v>
      </c>
      <c r="E325" s="68">
        <v>1980.0</v>
      </c>
      <c r="F325" s="68">
        <v>3490.0</v>
      </c>
      <c r="G325" s="68">
        <v>442.0</v>
      </c>
      <c r="H325" s="68">
        <v>3932.0</v>
      </c>
      <c r="I325" s="25"/>
      <c r="J325" s="26">
        <v>-21.7319</v>
      </c>
      <c r="K325" s="26">
        <v>-43.0375</v>
      </c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5.75" customHeight="1">
      <c r="A326" s="17">
        <v>3128600.0</v>
      </c>
      <c r="B326" s="18" t="s">
        <v>2254</v>
      </c>
      <c r="C326" s="19">
        <v>6656.0</v>
      </c>
      <c r="D326" s="19">
        <v>3424.0</v>
      </c>
      <c r="E326" s="19">
        <v>3145.0</v>
      </c>
      <c r="F326" s="19">
        <v>3692.0</v>
      </c>
      <c r="G326" s="19">
        <v>2877.0</v>
      </c>
      <c r="H326" s="19">
        <v>6569.0</v>
      </c>
      <c r="I326" s="20"/>
      <c r="J326" s="21">
        <v>-17.7708</v>
      </c>
      <c r="K326" s="21">
        <v>-47.0983</v>
      </c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2">
        <v>3128709.0</v>
      </c>
      <c r="B327" s="23" t="s">
        <v>2256</v>
      </c>
      <c r="C327" s="24">
        <v>47036.0</v>
      </c>
      <c r="D327" s="24">
        <v>24653.0</v>
      </c>
      <c r="E327" s="24">
        <v>24838.0</v>
      </c>
      <c r="F327" s="24">
        <v>46532.0</v>
      </c>
      <c r="G327" s="24">
        <v>2959.0</v>
      </c>
      <c r="H327" s="24">
        <v>49491.0</v>
      </c>
      <c r="I327" s="25"/>
      <c r="J327" s="26">
        <v>-21.3053</v>
      </c>
      <c r="K327" s="26">
        <v>-46.7128</v>
      </c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17">
        <v>3128808.0</v>
      </c>
      <c r="B328" s="18" t="s">
        <v>2258</v>
      </c>
      <c r="C328" s="19">
        <v>7490.0</v>
      </c>
      <c r="D328" s="19">
        <v>3640.0</v>
      </c>
      <c r="E328" s="19">
        <v>3570.0</v>
      </c>
      <c r="F328" s="19">
        <v>5203.0</v>
      </c>
      <c r="G328" s="19">
        <v>2007.0</v>
      </c>
      <c r="H328" s="19">
        <v>7210.0</v>
      </c>
      <c r="I328" s="20"/>
      <c r="J328" s="21">
        <v>-21.1519</v>
      </c>
      <c r="K328" s="21">
        <v>-42.7967</v>
      </c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2">
        <v>3128907.0</v>
      </c>
      <c r="B329" s="23" t="s">
        <v>2261</v>
      </c>
      <c r="C329" s="24">
        <v>6384.0</v>
      </c>
      <c r="D329" s="24">
        <v>3712.0</v>
      </c>
      <c r="E329" s="24">
        <v>3578.0</v>
      </c>
      <c r="F329" s="24">
        <v>5960.0</v>
      </c>
      <c r="G329" s="24">
        <v>1330.0</v>
      </c>
      <c r="H329" s="24">
        <v>7290.0</v>
      </c>
      <c r="I329" s="25"/>
      <c r="J329" s="26">
        <v>-18.8439</v>
      </c>
      <c r="K329" s="26">
        <v>-46.7931</v>
      </c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17">
        <v>3129004.0</v>
      </c>
      <c r="B330" s="18" t="s">
        <v>2263</v>
      </c>
      <c r="C330" s="19">
        <v>9259.0</v>
      </c>
      <c r="D330" s="19">
        <v>4421.0</v>
      </c>
      <c r="E330" s="19">
        <v>4276.0</v>
      </c>
      <c r="F330" s="19">
        <v>4225.0</v>
      </c>
      <c r="G330" s="19">
        <v>4472.0</v>
      </c>
      <c r="H330" s="19">
        <v>8697.0</v>
      </c>
      <c r="I330" s="20"/>
      <c r="J330" s="21">
        <v>-21.0078</v>
      </c>
      <c r="K330" s="21">
        <v>-42.7178</v>
      </c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2">
        <v>3129103.0</v>
      </c>
      <c r="B331" s="23" t="s">
        <v>2265</v>
      </c>
      <c r="C331" s="24">
        <v>6883.0</v>
      </c>
      <c r="D331" s="24">
        <v>3237.0</v>
      </c>
      <c r="E331" s="24">
        <v>2900.0</v>
      </c>
      <c r="F331" s="24">
        <v>2692.0</v>
      </c>
      <c r="G331" s="24">
        <v>3445.0</v>
      </c>
      <c r="H331" s="24">
        <v>6137.0</v>
      </c>
      <c r="I331" s="25"/>
      <c r="J331" s="26">
        <v>-19.2133</v>
      </c>
      <c r="K331" s="26">
        <v>-49.7864</v>
      </c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17">
        <v>3129202.0</v>
      </c>
      <c r="B332" s="18" t="s">
        <v>2267</v>
      </c>
      <c r="C332" s="19">
        <v>5657.0</v>
      </c>
      <c r="D332" s="19">
        <v>3116.0</v>
      </c>
      <c r="E332" s="19">
        <v>3004.0</v>
      </c>
      <c r="F332" s="19">
        <v>4430.0</v>
      </c>
      <c r="G332" s="19">
        <v>1690.0</v>
      </c>
      <c r="H332" s="19">
        <v>6120.0</v>
      </c>
      <c r="I332" s="20"/>
      <c r="J332" s="21">
        <v>-22.0672</v>
      </c>
      <c r="K332" s="21">
        <v>-45.5422</v>
      </c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2">
        <v>3129301.0</v>
      </c>
      <c r="B333" s="23" t="s">
        <v>2269</v>
      </c>
      <c r="C333" s="24">
        <v>9718.0</v>
      </c>
      <c r="D333" s="24">
        <v>5139.0</v>
      </c>
      <c r="E333" s="24">
        <v>5192.0</v>
      </c>
      <c r="F333" s="24">
        <v>7175.0</v>
      </c>
      <c r="G333" s="24">
        <v>3156.0</v>
      </c>
      <c r="H333" s="24">
        <v>10331.0</v>
      </c>
      <c r="I333" s="25"/>
      <c r="J333" s="26">
        <v>-19.4367</v>
      </c>
      <c r="K333" s="26">
        <v>-42.2178</v>
      </c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17">
        <v>3129400.0</v>
      </c>
      <c r="B334" s="18" t="s">
        <v>2271</v>
      </c>
      <c r="C334" s="19">
        <v>5140.0</v>
      </c>
      <c r="D334" s="19">
        <v>2535.0</v>
      </c>
      <c r="E334" s="19">
        <v>2494.0</v>
      </c>
      <c r="F334" s="19">
        <v>3459.0</v>
      </c>
      <c r="G334" s="19">
        <v>1570.0</v>
      </c>
      <c r="H334" s="19">
        <v>5029.0</v>
      </c>
      <c r="I334" s="20"/>
      <c r="J334" s="21">
        <v>-21.43</v>
      </c>
      <c r="K334" s="21">
        <v>-43.9631</v>
      </c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2">
        <v>3129509.0</v>
      </c>
      <c r="B335" s="23" t="s">
        <v>2274</v>
      </c>
      <c r="C335" s="24">
        <v>21044.0</v>
      </c>
      <c r="D335" s="24">
        <v>11872.0</v>
      </c>
      <c r="E335" s="24">
        <v>11393.0</v>
      </c>
      <c r="F335" s="24">
        <v>19695.0</v>
      </c>
      <c r="G335" s="24">
        <v>3570.0</v>
      </c>
      <c r="H335" s="24">
        <v>23265.0</v>
      </c>
      <c r="I335" s="25"/>
      <c r="J335" s="26">
        <v>-19.4783</v>
      </c>
      <c r="K335" s="26">
        <v>-46.5389</v>
      </c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17">
        <v>3129608.0</v>
      </c>
      <c r="B336" s="18" t="s">
        <v>2276</v>
      </c>
      <c r="C336" s="19">
        <v>7251.0</v>
      </c>
      <c r="D336" s="19">
        <v>4032.0</v>
      </c>
      <c r="E336" s="19">
        <v>3807.0</v>
      </c>
      <c r="F336" s="19">
        <v>6004.0</v>
      </c>
      <c r="G336" s="19">
        <v>1835.0</v>
      </c>
      <c r="H336" s="19">
        <v>7839.0</v>
      </c>
      <c r="I336" s="20"/>
      <c r="J336" s="21">
        <v>-16.8611</v>
      </c>
      <c r="K336" s="21">
        <v>-44.9144</v>
      </c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2">
        <v>3129657.0</v>
      </c>
      <c r="B337" s="23" t="s">
        <v>2279</v>
      </c>
      <c r="C337" s="24">
        <v>6534.0</v>
      </c>
      <c r="D337" s="24">
        <v>3218.0</v>
      </c>
      <c r="E337" s="24">
        <v>2937.0</v>
      </c>
      <c r="F337" s="24">
        <v>3123.0</v>
      </c>
      <c r="G337" s="24">
        <v>3032.0</v>
      </c>
      <c r="H337" s="24">
        <v>6155.0</v>
      </c>
      <c r="I337" s="25"/>
      <c r="J337" s="26">
        <v>-15.6636</v>
      </c>
      <c r="K337" s="26">
        <v>-44.1639</v>
      </c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17">
        <v>3129707.0</v>
      </c>
      <c r="B338" s="18" t="s">
        <v>2281</v>
      </c>
      <c r="C338" s="19">
        <v>10229.0</v>
      </c>
      <c r="D338" s="19">
        <v>6365.0</v>
      </c>
      <c r="E338" s="19">
        <v>5812.0</v>
      </c>
      <c r="F338" s="19">
        <v>8208.0</v>
      </c>
      <c r="G338" s="19">
        <v>3969.0</v>
      </c>
      <c r="H338" s="19">
        <v>12177.0</v>
      </c>
      <c r="I338" s="20"/>
      <c r="J338" s="21">
        <v>-20.4622</v>
      </c>
      <c r="K338" s="21">
        <v>-47.1222</v>
      </c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2">
        <v>3129806.0</v>
      </c>
      <c r="B339" s="23" t="s">
        <v>2282</v>
      </c>
      <c r="C339" s="24">
        <v>133044.0</v>
      </c>
      <c r="D339" s="24">
        <v>77875.0</v>
      </c>
      <c r="E339" s="24">
        <v>81151.0</v>
      </c>
      <c r="F339" s="24">
        <v>158662.0</v>
      </c>
      <c r="G339" s="24">
        <v>364.0</v>
      </c>
      <c r="H339" s="24">
        <v>159026.0</v>
      </c>
      <c r="I339" s="25"/>
      <c r="J339" s="26">
        <v>-20.0219</v>
      </c>
      <c r="K339" s="26">
        <v>-44.0589</v>
      </c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17">
        <v>3129905.0</v>
      </c>
      <c r="B340" s="18" t="s">
        <v>2284</v>
      </c>
      <c r="C340" s="19">
        <v>3301.0</v>
      </c>
      <c r="D340" s="19">
        <v>1770.0</v>
      </c>
      <c r="E340" s="19">
        <v>1636.0</v>
      </c>
      <c r="F340" s="19">
        <v>2390.0</v>
      </c>
      <c r="G340" s="19">
        <v>1016.0</v>
      </c>
      <c r="H340" s="19">
        <v>3406.0</v>
      </c>
      <c r="I340" s="20"/>
      <c r="J340" s="21">
        <v>-22.0608</v>
      </c>
      <c r="K340" s="21">
        <v>-46.44</v>
      </c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2">
        <v>3130002.0</v>
      </c>
      <c r="B341" s="23" t="s">
        <v>2291</v>
      </c>
      <c r="C341" s="24">
        <v>2755.0</v>
      </c>
      <c r="D341" s="24">
        <v>1448.0</v>
      </c>
      <c r="E341" s="24">
        <v>1418.0</v>
      </c>
      <c r="F341" s="24">
        <v>2485.0</v>
      </c>
      <c r="G341" s="24">
        <v>381.0</v>
      </c>
      <c r="H341" s="24">
        <v>2866.0</v>
      </c>
      <c r="I341" s="25"/>
      <c r="J341" s="26">
        <v>-21.1525</v>
      </c>
      <c r="K341" s="26">
        <v>-44.7478</v>
      </c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17">
        <v>3130051.0</v>
      </c>
      <c r="B342" s="18" t="s">
        <v>2293</v>
      </c>
      <c r="C342" s="19">
        <v>9315.0</v>
      </c>
      <c r="D342" s="19">
        <v>5556.0</v>
      </c>
      <c r="E342" s="19">
        <v>5181.0</v>
      </c>
      <c r="F342" s="19">
        <v>2985.0</v>
      </c>
      <c r="G342" s="19">
        <v>7752.0</v>
      </c>
      <c r="H342" s="19">
        <v>10737.0</v>
      </c>
      <c r="I342" s="20"/>
      <c r="J342" s="21">
        <v>-16.2172</v>
      </c>
      <c r="K342" s="21">
        <v>-44.9064</v>
      </c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2">
        <v>3130101.0</v>
      </c>
      <c r="B343" s="23" t="s">
        <v>2295</v>
      </c>
      <c r="C343" s="24">
        <v>24838.0</v>
      </c>
      <c r="D343" s="24">
        <v>17544.0</v>
      </c>
      <c r="E343" s="24">
        <v>17335.0</v>
      </c>
      <c r="F343" s="24">
        <v>32675.0</v>
      </c>
      <c r="G343" s="24">
        <v>2204.0</v>
      </c>
      <c r="H343" s="24">
        <v>34879.0</v>
      </c>
      <c r="I343" s="25"/>
      <c r="J343" s="26">
        <v>-20.0703</v>
      </c>
      <c r="K343" s="26">
        <v>-44.3017</v>
      </c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17">
        <v>3130200.0</v>
      </c>
      <c r="B344" s="18" t="s">
        <v>2297</v>
      </c>
      <c r="C344" s="19">
        <v>7355.0</v>
      </c>
      <c r="D344" s="19">
        <v>4771.0</v>
      </c>
      <c r="E344" s="19">
        <v>4494.0</v>
      </c>
      <c r="F344" s="19">
        <v>7677.0</v>
      </c>
      <c r="G344" s="19">
        <v>1588.0</v>
      </c>
      <c r="H344" s="19">
        <v>9265.0</v>
      </c>
      <c r="I344" s="20"/>
      <c r="J344" s="21">
        <v>-19.9553</v>
      </c>
      <c r="K344" s="21">
        <v>-44.7092</v>
      </c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2">
        <v>3130309.0</v>
      </c>
      <c r="B345" s="23" t="s">
        <v>2299</v>
      </c>
      <c r="C345" s="24">
        <v>8269.0</v>
      </c>
      <c r="D345" s="24">
        <v>4034.0</v>
      </c>
      <c r="E345" s="24">
        <v>3997.0</v>
      </c>
      <c r="F345" s="24">
        <v>6716.0</v>
      </c>
      <c r="G345" s="24">
        <v>1315.0</v>
      </c>
      <c r="H345" s="24">
        <v>8031.0</v>
      </c>
      <c r="I345" s="25"/>
      <c r="J345" s="26">
        <v>-20.1744</v>
      </c>
      <c r="K345" s="26">
        <v>-45.7114</v>
      </c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17">
        <v>3130408.0</v>
      </c>
      <c r="B346" s="18" t="s">
        <v>2300</v>
      </c>
      <c r="C346" s="19">
        <v>5064.0</v>
      </c>
      <c r="D346" s="19">
        <v>2965.0</v>
      </c>
      <c r="E346" s="19">
        <v>2898.0</v>
      </c>
      <c r="F346" s="19">
        <v>5609.0</v>
      </c>
      <c r="G346" s="19">
        <v>254.0</v>
      </c>
      <c r="H346" s="19">
        <v>5863.0</v>
      </c>
      <c r="I346" s="20"/>
      <c r="J346" s="21">
        <v>-21.17</v>
      </c>
      <c r="K346" s="21">
        <v>-44.9253</v>
      </c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2">
        <v>3130507.0</v>
      </c>
      <c r="B347" s="23" t="s">
        <v>2303</v>
      </c>
      <c r="C347" s="24">
        <v>10532.0</v>
      </c>
      <c r="D347" s="24">
        <v>5856.0</v>
      </c>
      <c r="E347" s="24">
        <v>5632.0</v>
      </c>
      <c r="F347" s="24">
        <v>9094.0</v>
      </c>
      <c r="G347" s="24">
        <v>2394.0</v>
      </c>
      <c r="H347" s="24">
        <v>11488.0</v>
      </c>
      <c r="I347" s="25"/>
      <c r="J347" s="26">
        <v>-20.9358</v>
      </c>
      <c r="K347" s="26">
        <v>-45.8328</v>
      </c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17">
        <v>3130556.0</v>
      </c>
      <c r="B348" s="18" t="s">
        <v>2305</v>
      </c>
      <c r="C348" s="19">
        <v>5911.0</v>
      </c>
      <c r="D348" s="19">
        <v>3287.0</v>
      </c>
      <c r="E348" s="19">
        <v>3125.0</v>
      </c>
      <c r="F348" s="19">
        <v>2043.0</v>
      </c>
      <c r="G348" s="19">
        <v>4369.0</v>
      </c>
      <c r="H348" s="19">
        <v>6412.0</v>
      </c>
      <c r="I348" s="20"/>
      <c r="J348" s="21">
        <v>-19.5972</v>
      </c>
      <c r="K348" s="21">
        <v>-41.9706</v>
      </c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2">
        <v>3130606.0</v>
      </c>
      <c r="B349" s="23" t="s">
        <v>2307</v>
      </c>
      <c r="C349" s="24">
        <v>6479.0</v>
      </c>
      <c r="D349" s="24">
        <v>3517.0</v>
      </c>
      <c r="E349" s="24">
        <v>3387.0</v>
      </c>
      <c r="F349" s="24">
        <v>3681.0</v>
      </c>
      <c r="G349" s="24">
        <v>3223.0</v>
      </c>
      <c r="H349" s="24">
        <v>6904.0</v>
      </c>
      <c r="I349" s="25"/>
      <c r="J349" s="26">
        <v>-22.3169</v>
      </c>
      <c r="K349" s="26">
        <v>-46.3278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17">
        <v>3130655.0</v>
      </c>
      <c r="B350" s="18" t="s">
        <v>2308</v>
      </c>
      <c r="C350" s="19">
        <v>7425.0</v>
      </c>
      <c r="D350" s="19">
        <v>3734.0</v>
      </c>
      <c r="E350" s="19">
        <v>3593.0</v>
      </c>
      <c r="F350" s="19">
        <v>2741.0</v>
      </c>
      <c r="G350" s="19">
        <v>4586.0</v>
      </c>
      <c r="H350" s="19">
        <v>7327.0</v>
      </c>
      <c r="I350" s="20"/>
      <c r="J350" s="21">
        <v>-15.4917</v>
      </c>
      <c r="K350" s="21">
        <v>-42.1972</v>
      </c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2">
        <v>3130705.0</v>
      </c>
      <c r="B351" s="23" t="s">
        <v>2311</v>
      </c>
      <c r="C351" s="24">
        <v>5387.0</v>
      </c>
      <c r="D351" s="24">
        <v>3229.0</v>
      </c>
      <c r="E351" s="24">
        <v>2952.0</v>
      </c>
      <c r="F351" s="24">
        <v>4053.0</v>
      </c>
      <c r="G351" s="24">
        <v>2128.0</v>
      </c>
      <c r="H351" s="24">
        <v>6181.0</v>
      </c>
      <c r="I351" s="25"/>
      <c r="J351" s="26">
        <v>-23.4764</v>
      </c>
      <c r="K351" s="26">
        <v>-52.6961</v>
      </c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136">
        <v>3130804.0</v>
      </c>
      <c r="B352" s="137" t="s">
        <v>2313</v>
      </c>
      <c r="C352" s="138">
        <v>2494.0</v>
      </c>
      <c r="D352" s="138">
        <v>1398.0</v>
      </c>
      <c r="E352" s="138">
        <v>1238.0</v>
      </c>
      <c r="F352" s="138">
        <v>1630.0</v>
      </c>
      <c r="G352" s="138">
        <v>1006.0</v>
      </c>
      <c r="H352" s="138">
        <v>2636.0</v>
      </c>
      <c r="I352" s="20"/>
      <c r="J352" s="21">
        <v>-21.4011</v>
      </c>
      <c r="K352" s="21">
        <v>-44.9172</v>
      </c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5.75" customHeight="1">
      <c r="A353" s="22">
        <v>3130903.0</v>
      </c>
      <c r="B353" s="23" t="s">
        <v>2316</v>
      </c>
      <c r="C353" s="24">
        <v>24895.0</v>
      </c>
      <c r="D353" s="24">
        <v>12122.0</v>
      </c>
      <c r="E353" s="24">
        <v>12147.0</v>
      </c>
      <c r="F353" s="24">
        <v>13975.0</v>
      </c>
      <c r="G353" s="24">
        <v>10294.0</v>
      </c>
      <c r="H353" s="24">
        <v>24269.0</v>
      </c>
      <c r="I353" s="25"/>
      <c r="J353" s="26">
        <v>-19.5492</v>
      </c>
      <c r="K353" s="26">
        <v>-42.12</v>
      </c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17">
        <v>3131000.0</v>
      </c>
      <c r="B354" s="18" t="s">
        <v>2318</v>
      </c>
      <c r="C354" s="19">
        <v>5195.0</v>
      </c>
      <c r="D354" s="19">
        <v>2920.0</v>
      </c>
      <c r="E354" s="19">
        <v>2861.0</v>
      </c>
      <c r="F354" s="19">
        <v>4205.0</v>
      </c>
      <c r="G354" s="19">
        <v>1576.0</v>
      </c>
      <c r="H354" s="19">
        <v>5781.0</v>
      </c>
      <c r="I354" s="20"/>
      <c r="J354" s="21">
        <v>-19.4911</v>
      </c>
      <c r="K354" s="21">
        <v>-44.3897</v>
      </c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2">
        <v>3131109.0</v>
      </c>
      <c r="B355" s="23" t="s">
        <v>2321</v>
      </c>
      <c r="C355" s="24">
        <v>6116.0</v>
      </c>
      <c r="D355" s="24">
        <v>3331.0</v>
      </c>
      <c r="E355" s="24">
        <v>3398.0</v>
      </c>
      <c r="F355" s="24">
        <v>4748.0</v>
      </c>
      <c r="G355" s="24">
        <v>1981.0</v>
      </c>
      <c r="H355" s="24">
        <v>6729.0</v>
      </c>
      <c r="I355" s="25"/>
      <c r="J355" s="26">
        <v>-18.7292</v>
      </c>
      <c r="K355" s="26">
        <v>-44.3606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17">
        <v>3131158.0</v>
      </c>
      <c r="B356" s="18" t="s">
        <v>2322</v>
      </c>
      <c r="C356" s="19">
        <v>14531.0</v>
      </c>
      <c r="D356" s="19">
        <v>8401.0</v>
      </c>
      <c r="E356" s="19">
        <v>8291.0</v>
      </c>
      <c r="F356" s="19">
        <v>15013.0</v>
      </c>
      <c r="G356" s="19">
        <v>1679.0</v>
      </c>
      <c r="H356" s="19">
        <v>16692.0</v>
      </c>
      <c r="I356" s="20"/>
      <c r="J356" s="21">
        <v>-19.4136</v>
      </c>
      <c r="K356" s="21">
        <v>-42.4194</v>
      </c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2">
        <v>3131208.0</v>
      </c>
      <c r="B357" s="23" t="s">
        <v>2325</v>
      </c>
      <c r="C357" s="24">
        <v>16286.0</v>
      </c>
      <c r="D357" s="24">
        <v>8806.0</v>
      </c>
      <c r="E357" s="24">
        <v>9363.0</v>
      </c>
      <c r="F357" s="24">
        <v>14204.0</v>
      </c>
      <c r="G357" s="24">
        <v>3965.0</v>
      </c>
      <c r="H357" s="24">
        <v>18169.0</v>
      </c>
      <c r="I357" s="25"/>
      <c r="J357" s="26">
        <v>-19.8008</v>
      </c>
      <c r="K357" s="26">
        <v>-41.7131</v>
      </c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17">
        <v>3131307.0</v>
      </c>
      <c r="B358" s="18" t="s">
        <v>2326</v>
      </c>
      <c r="C358" s="19">
        <v>212496.0</v>
      </c>
      <c r="D358" s="19">
        <v>116006.0</v>
      </c>
      <c r="E358" s="19">
        <v>123171.0</v>
      </c>
      <c r="F358" s="19">
        <v>236678.0</v>
      </c>
      <c r="G358" s="19">
        <v>2499.0</v>
      </c>
      <c r="H358" s="19">
        <v>239177.0</v>
      </c>
      <c r="I358" s="20"/>
      <c r="J358" s="21">
        <v>-19.4683</v>
      </c>
      <c r="K358" s="21">
        <v>-42.5367</v>
      </c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2">
        <v>3131406.0</v>
      </c>
      <c r="B359" s="23" t="s">
        <v>2329</v>
      </c>
      <c r="C359" s="24">
        <v>4026.0</v>
      </c>
      <c r="D359" s="24">
        <v>2097.0</v>
      </c>
      <c r="E359" s="24">
        <v>2009.0</v>
      </c>
      <c r="F359" s="24">
        <v>3740.0</v>
      </c>
      <c r="G359" s="24">
        <v>366.0</v>
      </c>
      <c r="H359" s="24">
        <v>4106.0</v>
      </c>
      <c r="I359" s="25"/>
      <c r="J359" s="26">
        <v>-18.6922</v>
      </c>
      <c r="K359" s="26">
        <v>-49.9428</v>
      </c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17">
        <v>3131505.0</v>
      </c>
      <c r="B360" s="18" t="s">
        <v>2331</v>
      </c>
      <c r="C360" s="19">
        <v>8958.0</v>
      </c>
      <c r="D360" s="19">
        <v>4938.0</v>
      </c>
      <c r="E360" s="19">
        <v>4584.0</v>
      </c>
      <c r="F360" s="19">
        <v>7449.0</v>
      </c>
      <c r="G360" s="19">
        <v>2073.0</v>
      </c>
      <c r="H360" s="19">
        <v>9522.0</v>
      </c>
      <c r="I360" s="20"/>
      <c r="J360" s="21">
        <v>-22.0989</v>
      </c>
      <c r="K360" s="21">
        <v>-46.1897</v>
      </c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2">
        <v>3131604.0</v>
      </c>
      <c r="B361" s="23" t="s">
        <v>2333</v>
      </c>
      <c r="C361" s="24">
        <v>5903.0</v>
      </c>
      <c r="D361" s="24">
        <v>3383.0</v>
      </c>
      <c r="E361" s="24">
        <v>3081.0</v>
      </c>
      <c r="F361" s="24">
        <v>5154.0</v>
      </c>
      <c r="G361" s="24">
        <v>1310.0</v>
      </c>
      <c r="H361" s="24">
        <v>6464.0</v>
      </c>
      <c r="I361" s="25"/>
      <c r="J361" s="26">
        <v>-18.9839</v>
      </c>
      <c r="K361" s="26">
        <v>-47.4614</v>
      </c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17">
        <v>3131703.0</v>
      </c>
      <c r="B362" s="18" t="s">
        <v>2336</v>
      </c>
      <c r="C362" s="19">
        <v>98322.0</v>
      </c>
      <c r="D362" s="19">
        <v>52634.0</v>
      </c>
      <c r="E362" s="19">
        <v>56917.0</v>
      </c>
      <c r="F362" s="19">
        <v>102097.0</v>
      </c>
      <c r="G362" s="19">
        <v>7454.0</v>
      </c>
      <c r="H362" s="19">
        <v>109551.0</v>
      </c>
      <c r="I362" s="20"/>
      <c r="J362" s="21">
        <v>-19.6192</v>
      </c>
      <c r="K362" s="21">
        <v>-43.2269</v>
      </c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2">
        <v>3131802.0</v>
      </c>
      <c r="B363" s="23" t="s">
        <v>2338</v>
      </c>
      <c r="C363" s="24">
        <v>9809.0</v>
      </c>
      <c r="D363" s="24">
        <v>5321.0</v>
      </c>
      <c r="E363" s="24">
        <v>5371.0</v>
      </c>
      <c r="F363" s="24">
        <v>8370.0</v>
      </c>
      <c r="G363" s="24">
        <v>2322.0</v>
      </c>
      <c r="H363" s="24">
        <v>10692.0</v>
      </c>
      <c r="I363" s="25"/>
      <c r="J363" s="26">
        <v>-18.5664</v>
      </c>
      <c r="K363" s="26">
        <v>-41.2331</v>
      </c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17">
        <v>3131901.0</v>
      </c>
      <c r="B364" s="18" t="s">
        <v>2340</v>
      </c>
      <c r="C364" s="19">
        <v>37901.0</v>
      </c>
      <c r="D364" s="19">
        <v>22349.0</v>
      </c>
      <c r="E364" s="19">
        <v>23135.0</v>
      </c>
      <c r="F364" s="19">
        <v>43603.0</v>
      </c>
      <c r="G364" s="19">
        <v>1881.0</v>
      </c>
      <c r="H364" s="19">
        <v>45484.0</v>
      </c>
      <c r="I364" s="20"/>
      <c r="J364" s="21">
        <v>-20.2533</v>
      </c>
      <c r="K364" s="21">
        <v>-43.8014</v>
      </c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2">
        <v>3132008.0</v>
      </c>
      <c r="B365" s="23" t="s">
        <v>2342</v>
      </c>
      <c r="C365" s="24">
        <v>4558.0</v>
      </c>
      <c r="D365" s="24">
        <v>2675.0</v>
      </c>
      <c r="E365" s="24">
        <v>2307.0</v>
      </c>
      <c r="F365" s="24">
        <v>1006.0</v>
      </c>
      <c r="G365" s="24">
        <v>3976.0</v>
      </c>
      <c r="H365" s="24">
        <v>4982.0</v>
      </c>
      <c r="I365" s="25"/>
      <c r="J365" s="26">
        <v>-17.0647</v>
      </c>
      <c r="K365" s="26">
        <v>-43.3089</v>
      </c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17">
        <v>3132107.0</v>
      </c>
      <c r="B366" s="18" t="s">
        <v>2344</v>
      </c>
      <c r="C366" s="19">
        <v>17455.0</v>
      </c>
      <c r="D366" s="19">
        <v>8853.0</v>
      </c>
      <c r="E366" s="19">
        <v>8886.0</v>
      </c>
      <c r="F366" s="19">
        <v>13815.0</v>
      </c>
      <c r="G366" s="19">
        <v>3924.0</v>
      </c>
      <c r="H366" s="19">
        <v>17739.0</v>
      </c>
      <c r="I366" s="20"/>
      <c r="J366" s="21">
        <v>-15.1022</v>
      </c>
      <c r="K366" s="21">
        <v>-44.0919</v>
      </c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2">
        <v>3132206.0</v>
      </c>
      <c r="B367" s="23" t="s">
        <v>2346</v>
      </c>
      <c r="C367" s="24">
        <v>11302.0</v>
      </c>
      <c r="D367" s="24">
        <v>6268.0</v>
      </c>
      <c r="E367" s="24">
        <v>6103.0</v>
      </c>
      <c r="F367" s="24">
        <v>9530.0</v>
      </c>
      <c r="G367" s="24">
        <v>2841.0</v>
      </c>
      <c r="H367" s="24">
        <v>12371.0</v>
      </c>
      <c r="I367" s="25"/>
      <c r="J367" s="26">
        <v>-20.3922</v>
      </c>
      <c r="K367" s="26">
        <v>-44.4875</v>
      </c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17">
        <v>3132305.0</v>
      </c>
      <c r="B368" s="18" t="s">
        <v>2348</v>
      </c>
      <c r="C368" s="19">
        <v>10751.0</v>
      </c>
      <c r="D368" s="19">
        <v>6014.0</v>
      </c>
      <c r="E368" s="19">
        <v>5784.0</v>
      </c>
      <c r="F368" s="19">
        <v>4943.0</v>
      </c>
      <c r="G368" s="19">
        <v>6855.0</v>
      </c>
      <c r="H368" s="19">
        <v>11798.0</v>
      </c>
      <c r="I368" s="20"/>
      <c r="J368" s="21">
        <v>-17.4019</v>
      </c>
      <c r="K368" s="21">
        <v>-41.6686</v>
      </c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2">
        <v>3132404.0</v>
      </c>
      <c r="B369" s="23" t="s">
        <v>2350</v>
      </c>
      <c r="C369" s="24">
        <v>84135.0</v>
      </c>
      <c r="D369" s="24">
        <v>44495.0</v>
      </c>
      <c r="E369" s="24">
        <v>46184.0</v>
      </c>
      <c r="F369" s="24">
        <v>82785.0</v>
      </c>
      <c r="G369" s="24">
        <v>7894.0</v>
      </c>
      <c r="H369" s="24">
        <v>90679.0</v>
      </c>
      <c r="I369" s="25"/>
      <c r="J369" s="26">
        <v>-22.4256</v>
      </c>
      <c r="K369" s="26">
        <v>-45.4528</v>
      </c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17">
        <v>3132503.0</v>
      </c>
      <c r="B370" s="18" t="s">
        <v>2352</v>
      </c>
      <c r="C370" s="19">
        <v>29400.0</v>
      </c>
      <c r="D370" s="19">
        <v>16143.0</v>
      </c>
      <c r="E370" s="19">
        <v>16034.0</v>
      </c>
      <c r="F370" s="19">
        <v>21991.0</v>
      </c>
      <c r="G370" s="19">
        <v>10186.0</v>
      </c>
      <c r="H370" s="19">
        <v>32177.0</v>
      </c>
      <c r="I370" s="20"/>
      <c r="J370" s="21">
        <v>-17.8572</v>
      </c>
      <c r="K370" s="21">
        <v>-42.8589</v>
      </c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2">
        <v>3132602.0</v>
      </c>
      <c r="B371" s="23" t="s">
        <v>2355</v>
      </c>
      <c r="C371" s="24">
        <v>3791.0</v>
      </c>
      <c r="D371" s="24">
        <v>2104.0</v>
      </c>
      <c r="E371" s="24">
        <v>1975.0</v>
      </c>
      <c r="F371" s="24">
        <v>3210.0</v>
      </c>
      <c r="G371" s="24">
        <v>869.0</v>
      </c>
      <c r="H371" s="24">
        <v>4079.0</v>
      </c>
      <c r="I371" s="25"/>
      <c r="J371" s="26">
        <v>-21.4158</v>
      </c>
      <c r="K371" s="26">
        <v>-42.8178</v>
      </c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17">
        <v>3132701.0</v>
      </c>
      <c r="B372" s="18" t="s">
        <v>2356</v>
      </c>
      <c r="C372" s="19">
        <v>22668.0</v>
      </c>
      <c r="D372" s="19">
        <v>11026.0</v>
      </c>
      <c r="E372" s="19">
        <v>11771.0</v>
      </c>
      <c r="F372" s="19">
        <v>15115.0</v>
      </c>
      <c r="G372" s="19">
        <v>7682.0</v>
      </c>
      <c r="H372" s="19">
        <v>22797.0</v>
      </c>
      <c r="I372" s="20"/>
      <c r="J372" s="21">
        <v>-18.0311</v>
      </c>
      <c r="K372" s="21">
        <v>-41.685</v>
      </c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2">
        <v>3132800.0</v>
      </c>
      <c r="B373" s="23" t="s">
        <v>2359</v>
      </c>
      <c r="C373" s="24">
        <v>2582.0</v>
      </c>
      <c r="D373" s="24">
        <v>1179.0</v>
      </c>
      <c r="E373" s="24">
        <v>1104.0</v>
      </c>
      <c r="F373" s="24">
        <v>908.0</v>
      </c>
      <c r="G373" s="24">
        <v>1375.0</v>
      </c>
      <c r="H373" s="24">
        <v>2283.0</v>
      </c>
      <c r="I373" s="25"/>
      <c r="J373" s="26">
        <v>-19.4144</v>
      </c>
      <c r="K373" s="26">
        <v>-43.3211</v>
      </c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17">
        <v>3132909.0</v>
      </c>
      <c r="B374" s="18" t="s">
        <v>2360</v>
      </c>
      <c r="C374" s="19">
        <v>10723.0</v>
      </c>
      <c r="D374" s="19">
        <v>5306.0</v>
      </c>
      <c r="E374" s="19">
        <v>5043.0</v>
      </c>
      <c r="F374" s="19">
        <v>7759.0</v>
      </c>
      <c r="G374" s="19">
        <v>2590.0</v>
      </c>
      <c r="H374" s="19">
        <v>10349.0</v>
      </c>
      <c r="I374" s="20"/>
      <c r="J374" s="21">
        <v>-21.0781</v>
      </c>
      <c r="K374" s="21">
        <v>-47.0483</v>
      </c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2">
        <v>3133006.0</v>
      </c>
      <c r="B375" s="23" t="s">
        <v>2364</v>
      </c>
      <c r="C375" s="24">
        <v>12197.0</v>
      </c>
      <c r="D375" s="24">
        <v>7088.0</v>
      </c>
      <c r="E375" s="24">
        <v>6919.0</v>
      </c>
      <c r="F375" s="24">
        <v>9616.0</v>
      </c>
      <c r="G375" s="24">
        <v>4391.0</v>
      </c>
      <c r="H375" s="24">
        <v>14007.0</v>
      </c>
      <c r="I375" s="25"/>
      <c r="J375" s="26">
        <v>-22.2839</v>
      </c>
      <c r="K375" s="26">
        <v>-44.87</v>
      </c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17">
        <v>3133105.0</v>
      </c>
      <c r="B376" s="18" t="s">
        <v>2366</v>
      </c>
      <c r="C376" s="19">
        <v>12915.0</v>
      </c>
      <c r="D376" s="19">
        <v>6948.0</v>
      </c>
      <c r="E376" s="19">
        <v>7235.0</v>
      </c>
      <c r="F376" s="19">
        <v>11930.0</v>
      </c>
      <c r="G376" s="19">
        <v>2253.0</v>
      </c>
      <c r="H376" s="19">
        <v>14183.0</v>
      </c>
      <c r="I376" s="20"/>
      <c r="J376" s="21">
        <v>-22.2958</v>
      </c>
      <c r="K376" s="21">
        <v>-44.9347</v>
      </c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2">
        <v>3133204.0</v>
      </c>
      <c r="B377" s="23" t="s">
        <v>2368</v>
      </c>
      <c r="C377" s="24">
        <v>11572.0</v>
      </c>
      <c r="D377" s="24">
        <v>5796.0</v>
      </c>
      <c r="E377" s="24">
        <v>6054.0</v>
      </c>
      <c r="F377" s="24">
        <v>8564.0</v>
      </c>
      <c r="G377" s="24">
        <v>3286.0</v>
      </c>
      <c r="H377" s="24">
        <v>11850.0</v>
      </c>
      <c r="I377" s="25"/>
      <c r="J377" s="26">
        <v>-19.1719</v>
      </c>
      <c r="K377" s="26">
        <v>-41.8653</v>
      </c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17">
        <v>3133303.0</v>
      </c>
      <c r="B378" s="18" t="s">
        <v>2370</v>
      </c>
      <c r="C378" s="19">
        <v>21271.0</v>
      </c>
      <c r="D378" s="19">
        <v>10491.0</v>
      </c>
      <c r="E378" s="19">
        <v>10510.0</v>
      </c>
      <c r="F378" s="19">
        <v>15779.0</v>
      </c>
      <c r="G378" s="19">
        <v>5222.0</v>
      </c>
      <c r="H378" s="19">
        <v>21001.0</v>
      </c>
      <c r="I378" s="20"/>
      <c r="J378" s="21">
        <v>-16.5617</v>
      </c>
      <c r="K378" s="21">
        <v>-41.5033</v>
      </c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65">
        <v>3133402.0</v>
      </c>
      <c r="B379" s="67" t="s">
        <v>2373</v>
      </c>
      <c r="C379" s="68">
        <v>11832.0</v>
      </c>
      <c r="D379" s="68">
        <v>7145.0</v>
      </c>
      <c r="E379" s="68">
        <v>6524.0</v>
      </c>
      <c r="F379" s="68">
        <v>9560.0</v>
      </c>
      <c r="G379" s="68">
        <v>4109.0</v>
      </c>
      <c r="H379" s="68">
        <v>13669.0</v>
      </c>
      <c r="I379" s="25"/>
      <c r="J379" s="26">
        <v>-19.9086</v>
      </c>
      <c r="K379" s="26">
        <v>-49.3814</v>
      </c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5.75" customHeight="1">
      <c r="A380" s="17">
        <v>3133501.0</v>
      </c>
      <c r="B380" s="18" t="s">
        <v>2374</v>
      </c>
      <c r="C380" s="19">
        <v>21235.0</v>
      </c>
      <c r="D380" s="19">
        <v>10603.0</v>
      </c>
      <c r="E380" s="19">
        <v>10774.0</v>
      </c>
      <c r="F380" s="19">
        <v>16495.0</v>
      </c>
      <c r="G380" s="19">
        <v>4882.0</v>
      </c>
      <c r="H380" s="19">
        <v>21377.0</v>
      </c>
      <c r="I380" s="20"/>
      <c r="J380" s="21">
        <v>-20.4725</v>
      </c>
      <c r="K380" s="21">
        <v>-45.1256</v>
      </c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2">
        <v>3133600.0</v>
      </c>
      <c r="B381" s="23" t="s">
        <v>2376</v>
      </c>
      <c r="C381" s="24">
        <v>7361.0</v>
      </c>
      <c r="D381" s="24">
        <v>4505.0</v>
      </c>
      <c r="E381" s="24">
        <v>4168.0</v>
      </c>
      <c r="F381" s="24">
        <v>4518.0</v>
      </c>
      <c r="G381" s="24">
        <v>4155.0</v>
      </c>
      <c r="H381" s="24">
        <v>8673.0</v>
      </c>
      <c r="I381" s="25"/>
      <c r="J381" s="26">
        <v>-23.9822</v>
      </c>
      <c r="K381" s="26">
        <v>-48.8756</v>
      </c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17">
        <v>3133709.0</v>
      </c>
      <c r="B382" s="18" t="s">
        <v>2377</v>
      </c>
      <c r="C382" s="19">
        <v>8517.0</v>
      </c>
      <c r="D382" s="19">
        <v>5054.0</v>
      </c>
      <c r="E382" s="19">
        <v>4884.0</v>
      </c>
      <c r="F382" s="19">
        <v>6231.0</v>
      </c>
      <c r="G382" s="19">
        <v>3707.0</v>
      </c>
      <c r="H382" s="19">
        <v>9938.0</v>
      </c>
      <c r="I382" s="20"/>
      <c r="J382" s="21">
        <v>-20.1967</v>
      </c>
      <c r="K382" s="21">
        <v>-44.4211</v>
      </c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2">
        <v>3133758.0</v>
      </c>
      <c r="B383" s="23" t="s">
        <v>2379</v>
      </c>
      <c r="C383" s="24">
        <v>13691.0</v>
      </c>
      <c r="D383" s="24">
        <v>7403.0</v>
      </c>
      <c r="E383" s="24">
        <v>7547.0</v>
      </c>
      <c r="F383" s="24">
        <v>14567.0</v>
      </c>
      <c r="G383" s="24">
        <v>383.0</v>
      </c>
      <c r="H383" s="24">
        <v>14950.0</v>
      </c>
      <c r="I383" s="25"/>
      <c r="J383" s="26">
        <v>-20.7394</v>
      </c>
      <c r="K383" s="26">
        <v>-46.7522</v>
      </c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17">
        <v>3133808.0</v>
      </c>
      <c r="B384" s="18" t="s">
        <v>2380</v>
      </c>
      <c r="C384" s="19">
        <v>76862.0</v>
      </c>
      <c r="D384" s="19">
        <v>42071.0</v>
      </c>
      <c r="E384" s="19">
        <v>43325.0</v>
      </c>
      <c r="F384" s="19">
        <v>80391.0</v>
      </c>
      <c r="G384" s="19">
        <v>5005.0</v>
      </c>
      <c r="H384" s="19">
        <v>85396.0</v>
      </c>
      <c r="I384" s="20"/>
      <c r="J384" s="21">
        <v>-20.0753</v>
      </c>
      <c r="K384" s="21">
        <v>-44.5764</v>
      </c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2">
        <v>3133907.0</v>
      </c>
      <c r="B385" s="23" t="s">
        <v>2381</v>
      </c>
      <c r="C385" s="24">
        <v>6388.0</v>
      </c>
      <c r="D385" s="24">
        <v>2975.0</v>
      </c>
      <c r="E385" s="24">
        <v>2823.0</v>
      </c>
      <c r="F385" s="24">
        <v>2565.0</v>
      </c>
      <c r="G385" s="24">
        <v>3233.0</v>
      </c>
      <c r="H385" s="24">
        <v>5798.0</v>
      </c>
      <c r="I385" s="25"/>
      <c r="J385" s="26">
        <v>-20.6781</v>
      </c>
      <c r="K385" s="26">
        <v>-43.61</v>
      </c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17">
        <v>3134004.0</v>
      </c>
      <c r="B386" s="18" t="s">
        <v>2382</v>
      </c>
      <c r="C386" s="19">
        <v>13894.0</v>
      </c>
      <c r="D386" s="19">
        <v>7352.0</v>
      </c>
      <c r="E386" s="19">
        <v>7055.0</v>
      </c>
      <c r="F386" s="19">
        <v>6554.0</v>
      </c>
      <c r="G386" s="19">
        <v>7853.0</v>
      </c>
      <c r="H386" s="19">
        <v>14407.0</v>
      </c>
      <c r="I386" s="20"/>
      <c r="J386" s="21">
        <v>-16.6131</v>
      </c>
      <c r="K386" s="21">
        <v>-41.7653</v>
      </c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2">
        <v>3134103.0</v>
      </c>
      <c r="B387" s="23" t="s">
        <v>2383</v>
      </c>
      <c r="C387" s="24">
        <v>5641.0</v>
      </c>
      <c r="D387" s="24">
        <v>2967.0</v>
      </c>
      <c r="E387" s="24">
        <v>2869.0</v>
      </c>
      <c r="F387" s="24">
        <v>3305.0</v>
      </c>
      <c r="G387" s="24">
        <v>2531.0</v>
      </c>
      <c r="H387" s="24">
        <v>5836.0</v>
      </c>
      <c r="I387" s="25"/>
      <c r="J387" s="26">
        <v>-19.3942</v>
      </c>
      <c r="K387" s="26">
        <v>-41.1703</v>
      </c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17">
        <v>3134202.0</v>
      </c>
      <c r="B388" s="18" t="s">
        <v>2384</v>
      </c>
      <c r="C388" s="19">
        <v>89091.0</v>
      </c>
      <c r="D388" s="19">
        <v>47846.0</v>
      </c>
      <c r="E388" s="19">
        <v>49313.0</v>
      </c>
      <c r="F388" s="19">
        <v>93122.0</v>
      </c>
      <c r="G388" s="19">
        <v>4037.0</v>
      </c>
      <c r="H388" s="19">
        <v>97159.0</v>
      </c>
      <c r="I388" s="20"/>
      <c r="J388" s="21">
        <v>-18.9689</v>
      </c>
      <c r="K388" s="21">
        <v>-49.465</v>
      </c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2">
        <v>3134301.0</v>
      </c>
      <c r="B389" s="23" t="s">
        <v>2385</v>
      </c>
      <c r="C389" s="24">
        <v>6391.0</v>
      </c>
      <c r="D389" s="24">
        <v>3059.0</v>
      </c>
      <c r="E389" s="24">
        <v>3080.0</v>
      </c>
      <c r="F389" s="24">
        <v>4704.0</v>
      </c>
      <c r="G389" s="24">
        <v>1435.0</v>
      </c>
      <c r="H389" s="24">
        <v>6139.0</v>
      </c>
      <c r="I389" s="25"/>
      <c r="J389" s="26">
        <v>-21.3169</v>
      </c>
      <c r="K389" s="26">
        <v>-44.8711</v>
      </c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17">
        <v>3134400.0</v>
      </c>
      <c r="B390" s="18" t="s">
        <v>2386</v>
      </c>
      <c r="C390" s="19">
        <v>28814.0</v>
      </c>
      <c r="D390" s="19">
        <v>17289.0</v>
      </c>
      <c r="E390" s="19">
        <v>17151.0</v>
      </c>
      <c r="F390" s="19">
        <v>32593.0</v>
      </c>
      <c r="G390" s="19">
        <v>1847.0</v>
      </c>
      <c r="H390" s="19">
        <v>34440.0</v>
      </c>
      <c r="I390" s="20"/>
      <c r="J390" s="21">
        <v>-19.7281</v>
      </c>
      <c r="K390" s="21">
        <v>-50.1956</v>
      </c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2">
        <v>3134509.0</v>
      </c>
      <c r="B391" s="23" t="s">
        <v>2387</v>
      </c>
      <c r="C391" s="24">
        <v>4140.0</v>
      </c>
      <c r="D391" s="24">
        <v>1995.0</v>
      </c>
      <c r="E391" s="24">
        <v>1918.0</v>
      </c>
      <c r="F391" s="24">
        <v>2756.0</v>
      </c>
      <c r="G391" s="24">
        <v>1157.0</v>
      </c>
      <c r="H391" s="24">
        <v>3913.0</v>
      </c>
      <c r="I391" s="25"/>
      <c r="J391" s="26">
        <v>-21.2981</v>
      </c>
      <c r="K391" s="26">
        <v>-44.6578</v>
      </c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17">
        <v>3134608.0</v>
      </c>
      <c r="B392" s="18" t="s">
        <v>2388</v>
      </c>
      <c r="C392" s="19">
        <v>13530.0</v>
      </c>
      <c r="D392" s="19">
        <v>8703.0</v>
      </c>
      <c r="E392" s="19">
        <v>8416.0</v>
      </c>
      <c r="F392" s="19">
        <v>10741.0</v>
      </c>
      <c r="G392" s="19">
        <v>6378.0</v>
      </c>
      <c r="H392" s="19">
        <v>17119.0</v>
      </c>
      <c r="I392" s="20"/>
      <c r="J392" s="21">
        <v>-19.5136</v>
      </c>
      <c r="K392" s="21">
        <v>-43.745</v>
      </c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2">
        <v>3134707.0</v>
      </c>
      <c r="B393" s="23" t="s">
        <v>2389</v>
      </c>
      <c r="C393" s="24">
        <v>12087.0</v>
      </c>
      <c r="D393" s="24">
        <v>6285.0</v>
      </c>
      <c r="E393" s="24">
        <v>5849.0</v>
      </c>
      <c r="F393" s="24">
        <v>9197.0</v>
      </c>
      <c r="G393" s="24">
        <v>2937.0</v>
      </c>
      <c r="H393" s="24">
        <v>12134.0</v>
      </c>
      <c r="I393" s="25"/>
      <c r="J393" s="26">
        <v>-16.1444</v>
      </c>
      <c r="K393" s="26">
        <v>-40.2933</v>
      </c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17">
        <v>3134806.0</v>
      </c>
      <c r="B394" s="18" t="s">
        <v>2390</v>
      </c>
      <c r="C394" s="19">
        <v>7389.0</v>
      </c>
      <c r="D394" s="19">
        <v>3873.0</v>
      </c>
      <c r="E394" s="19">
        <v>3629.0</v>
      </c>
      <c r="F394" s="19">
        <v>4570.0</v>
      </c>
      <c r="G394" s="19">
        <v>2932.0</v>
      </c>
      <c r="H394" s="19">
        <v>7502.0</v>
      </c>
      <c r="I394" s="20"/>
      <c r="J394" s="21">
        <v>-21.0167</v>
      </c>
      <c r="K394" s="21">
        <v>-46.7411</v>
      </c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2">
        <v>3134905.0</v>
      </c>
      <c r="B395" s="23" t="s">
        <v>2391</v>
      </c>
      <c r="C395" s="24">
        <v>19004.0</v>
      </c>
      <c r="D395" s="24">
        <v>11347.0</v>
      </c>
      <c r="E395" s="24">
        <v>11450.0</v>
      </c>
      <c r="F395" s="24">
        <v>19101.0</v>
      </c>
      <c r="G395" s="24">
        <v>3696.0</v>
      </c>
      <c r="H395" s="24">
        <v>22797.0</v>
      </c>
      <c r="I395" s="25"/>
      <c r="J395" s="26">
        <v>-27.7289</v>
      </c>
      <c r="K395" s="26">
        <v>-52.535</v>
      </c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17">
        <v>3135001.0</v>
      </c>
      <c r="B396" s="18" t="s">
        <v>2392</v>
      </c>
      <c r="C396" s="19">
        <v>2855.0</v>
      </c>
      <c r="D396" s="19">
        <v>1505.0</v>
      </c>
      <c r="E396" s="19">
        <v>1477.0</v>
      </c>
      <c r="F396" s="19">
        <v>2139.0</v>
      </c>
      <c r="G396" s="19">
        <v>843.0</v>
      </c>
      <c r="H396" s="19">
        <v>2982.0</v>
      </c>
      <c r="I396" s="20"/>
      <c r="J396" s="21">
        <v>-19.6492</v>
      </c>
      <c r="K396" s="21">
        <v>-42.7497</v>
      </c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2">
        <v>3135050.0</v>
      </c>
      <c r="B397" s="23" t="s">
        <v>2393</v>
      </c>
      <c r="C397" s="24">
        <v>27287.0</v>
      </c>
      <c r="D397" s="24">
        <v>17344.0</v>
      </c>
      <c r="E397" s="24">
        <v>16243.0</v>
      </c>
      <c r="F397" s="24">
        <v>17635.0</v>
      </c>
      <c r="G397" s="24">
        <v>15952.0</v>
      </c>
      <c r="H397" s="24">
        <v>33587.0</v>
      </c>
      <c r="I397" s="25"/>
      <c r="J397" s="26">
        <v>-15.3383</v>
      </c>
      <c r="K397" s="26">
        <v>-43.6744</v>
      </c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17">
        <v>3135076.0</v>
      </c>
      <c r="B398" s="18" t="s">
        <v>2394</v>
      </c>
      <c r="C398" s="19">
        <v>4716.0</v>
      </c>
      <c r="D398" s="19">
        <v>2592.0</v>
      </c>
      <c r="E398" s="19">
        <v>2476.0</v>
      </c>
      <c r="F398" s="19">
        <v>3289.0</v>
      </c>
      <c r="G398" s="19">
        <v>1779.0</v>
      </c>
      <c r="H398" s="19">
        <v>5068.0</v>
      </c>
      <c r="I398" s="20"/>
      <c r="J398" s="21">
        <v>-18.4628</v>
      </c>
      <c r="K398" s="21">
        <v>-41.8039</v>
      </c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2">
        <v>3135100.0</v>
      </c>
      <c r="B399" s="23" t="s">
        <v>2395</v>
      </c>
      <c r="C399" s="24">
        <v>61651.0</v>
      </c>
      <c r="D399" s="24">
        <v>32795.0</v>
      </c>
      <c r="E399" s="24">
        <v>34008.0</v>
      </c>
      <c r="F399" s="24">
        <v>60570.0</v>
      </c>
      <c r="G399" s="24">
        <v>6233.0</v>
      </c>
      <c r="H399" s="24">
        <v>66803.0</v>
      </c>
      <c r="I399" s="25"/>
      <c r="J399" s="26">
        <v>-15.8025</v>
      </c>
      <c r="K399" s="26">
        <v>-43.3089</v>
      </c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17">
        <v>3135209.0</v>
      </c>
      <c r="B400" s="18" t="s">
        <v>2396</v>
      </c>
      <c r="C400" s="19">
        <v>63605.0</v>
      </c>
      <c r="D400" s="19">
        <v>32342.0</v>
      </c>
      <c r="E400" s="19">
        <v>33122.0</v>
      </c>
      <c r="F400" s="19">
        <v>41328.0</v>
      </c>
      <c r="G400" s="19">
        <v>24136.0</v>
      </c>
      <c r="H400" s="19">
        <v>65464.0</v>
      </c>
      <c r="I400" s="20"/>
      <c r="J400" s="21">
        <v>-15.4881</v>
      </c>
      <c r="K400" s="21">
        <v>-44.3617</v>
      </c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2">
        <v>3135308.0</v>
      </c>
      <c r="B401" s="23" t="s">
        <v>2397</v>
      </c>
      <c r="C401" s="24">
        <v>3473.0</v>
      </c>
      <c r="D401" s="24">
        <v>2014.0</v>
      </c>
      <c r="E401" s="24">
        <v>1936.0</v>
      </c>
      <c r="F401" s="24">
        <v>2553.0</v>
      </c>
      <c r="G401" s="24">
        <v>1397.0</v>
      </c>
      <c r="H401" s="24">
        <v>3950.0</v>
      </c>
      <c r="I401" s="25"/>
      <c r="J401" s="26">
        <v>-20.1414</v>
      </c>
      <c r="K401" s="26">
        <v>-45.5033</v>
      </c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17">
        <v>3135357.0</v>
      </c>
      <c r="B402" s="18" t="s">
        <v>2398</v>
      </c>
      <c r="C402" s="19">
        <v>8121.0</v>
      </c>
      <c r="D402" s="19">
        <v>4206.0</v>
      </c>
      <c r="E402" s="19">
        <v>4099.0</v>
      </c>
      <c r="F402" s="19">
        <v>3049.0</v>
      </c>
      <c r="G402" s="19">
        <v>5256.0</v>
      </c>
      <c r="H402" s="19">
        <v>8305.0</v>
      </c>
      <c r="I402" s="20"/>
      <c r="J402" s="21">
        <v>-15.9947</v>
      </c>
      <c r="K402" s="21">
        <v>-44.27</v>
      </c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2">
        <v>3135407.0</v>
      </c>
      <c r="B403" s="23" t="s">
        <v>2399</v>
      </c>
      <c r="C403" s="24">
        <v>6109.0</v>
      </c>
      <c r="D403" s="24">
        <v>2723.0</v>
      </c>
      <c r="E403" s="24">
        <v>2673.0</v>
      </c>
      <c r="F403" s="24">
        <v>2979.0</v>
      </c>
      <c r="G403" s="24">
        <v>2417.0</v>
      </c>
      <c r="H403" s="24">
        <v>5396.0</v>
      </c>
      <c r="I403" s="25"/>
      <c r="J403" s="26">
        <v>-20.5353</v>
      </c>
      <c r="K403" s="26">
        <v>-43.9833</v>
      </c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17">
        <v>3135456.0</v>
      </c>
      <c r="B404" s="18" t="s">
        <v>2400</v>
      </c>
      <c r="C404" s="19">
        <v>6490.0</v>
      </c>
      <c r="D404" s="19">
        <v>3664.0</v>
      </c>
      <c r="E404" s="19">
        <v>3453.0</v>
      </c>
      <c r="F404" s="19">
        <v>2882.0</v>
      </c>
      <c r="G404" s="19">
        <v>4235.0</v>
      </c>
      <c r="H404" s="19">
        <v>7117.0</v>
      </c>
      <c r="I404" s="20"/>
      <c r="J404" s="21">
        <v>-17.0828</v>
      </c>
      <c r="K404" s="21">
        <v>-42.2583</v>
      </c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2">
        <v>3135506.0</v>
      </c>
      <c r="B405" s="23" t="s">
        <v>2401</v>
      </c>
      <c r="C405" s="24">
        <v>13658.0</v>
      </c>
      <c r="D405" s="24">
        <v>6474.0</v>
      </c>
      <c r="E405" s="24">
        <v>6371.0</v>
      </c>
      <c r="F405" s="24">
        <v>7293.0</v>
      </c>
      <c r="G405" s="24">
        <v>5552.0</v>
      </c>
      <c r="H405" s="24">
        <v>12845.0</v>
      </c>
      <c r="I405" s="25"/>
      <c r="J405" s="26">
        <v>-20.4558</v>
      </c>
      <c r="K405" s="26">
        <v>-42.6658</v>
      </c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136">
        <v>3135605.0</v>
      </c>
      <c r="B406" s="137" t="s">
        <v>2402</v>
      </c>
      <c r="C406" s="138">
        <v>8750.0</v>
      </c>
      <c r="D406" s="138">
        <v>4033.0</v>
      </c>
      <c r="E406" s="138">
        <v>3977.0</v>
      </c>
      <c r="F406" s="138">
        <v>5499.0</v>
      </c>
      <c r="G406" s="138">
        <v>2511.0</v>
      </c>
      <c r="H406" s="138">
        <v>8010.0</v>
      </c>
      <c r="I406" s="20"/>
      <c r="J406" s="21">
        <v>-17.2356</v>
      </c>
      <c r="K406" s="21">
        <v>-44.4456</v>
      </c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2">
        <v>3135704.0</v>
      </c>
      <c r="B407" s="23" t="s">
        <v>2403</v>
      </c>
      <c r="C407" s="24">
        <v>5171.0</v>
      </c>
      <c r="D407" s="24">
        <v>2661.0</v>
      </c>
      <c r="E407" s="24">
        <v>2492.0</v>
      </c>
      <c r="F407" s="24">
        <v>1965.0</v>
      </c>
      <c r="G407" s="24">
        <v>3188.0</v>
      </c>
      <c r="H407" s="24">
        <v>5153.0</v>
      </c>
      <c r="I407" s="25"/>
      <c r="J407" s="26">
        <v>-19.2356</v>
      </c>
      <c r="K407" s="26">
        <v>-44.0278</v>
      </c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17">
        <v>3135803.0</v>
      </c>
      <c r="B408" s="18" t="s">
        <v>2404</v>
      </c>
      <c r="C408" s="19">
        <v>22902.0</v>
      </c>
      <c r="D408" s="19">
        <v>12297.0</v>
      </c>
      <c r="E408" s="19">
        <v>11882.0</v>
      </c>
      <c r="F408" s="19">
        <v>17065.0</v>
      </c>
      <c r="G408" s="19">
        <v>7114.0</v>
      </c>
      <c r="H408" s="19">
        <v>24179.0</v>
      </c>
      <c r="I408" s="20"/>
      <c r="J408" s="21">
        <v>-16.4339</v>
      </c>
      <c r="K408" s="21">
        <v>-41.0033</v>
      </c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2">
        <v>3135902.0</v>
      </c>
      <c r="B409" s="23" t="s">
        <v>2405</v>
      </c>
      <c r="C409" s="24">
        <v>4823.0</v>
      </c>
      <c r="D409" s="24">
        <v>2469.0</v>
      </c>
      <c r="E409" s="24">
        <v>2299.0</v>
      </c>
      <c r="F409" s="24">
        <v>3094.0</v>
      </c>
      <c r="G409" s="24">
        <v>1674.0</v>
      </c>
      <c r="H409" s="24">
        <v>4768.0</v>
      </c>
      <c r="I409" s="25"/>
      <c r="J409" s="26">
        <v>-21.9978</v>
      </c>
      <c r="K409" s="26">
        <v>-45.2911</v>
      </c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17">
        <v>3136009.0</v>
      </c>
      <c r="B410" s="18" t="s">
        <v>2406</v>
      </c>
      <c r="C410" s="19">
        <v>14555.0</v>
      </c>
      <c r="D410" s="19">
        <v>7489.0</v>
      </c>
      <c r="E410" s="19">
        <v>7441.0</v>
      </c>
      <c r="F410" s="19">
        <v>10275.0</v>
      </c>
      <c r="G410" s="19">
        <v>4655.0</v>
      </c>
      <c r="H410" s="19">
        <v>14930.0</v>
      </c>
      <c r="I410" s="20"/>
      <c r="J410" s="21">
        <v>-16.6542</v>
      </c>
      <c r="K410" s="21">
        <v>-41.0306</v>
      </c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2">
        <v>3136108.0</v>
      </c>
      <c r="B411" s="23" t="s">
        <v>2407</v>
      </c>
      <c r="C411" s="24">
        <v>6617.0</v>
      </c>
      <c r="D411" s="24">
        <v>2695.0</v>
      </c>
      <c r="E411" s="24">
        <v>2732.0</v>
      </c>
      <c r="F411" s="24">
        <v>2062.0</v>
      </c>
      <c r="G411" s="24">
        <v>3365.0</v>
      </c>
      <c r="H411" s="24">
        <v>5427.0</v>
      </c>
      <c r="I411" s="25"/>
      <c r="J411" s="26">
        <v>-19.1722</v>
      </c>
      <c r="K411" s="26">
        <v>-42.6786</v>
      </c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17">
        <v>3136207.0</v>
      </c>
      <c r="B412" s="18" t="s">
        <v>2408</v>
      </c>
      <c r="C412" s="19">
        <v>66690.0</v>
      </c>
      <c r="D412" s="19">
        <v>34963.0</v>
      </c>
      <c r="E412" s="19">
        <v>38488.0</v>
      </c>
      <c r="F412" s="19">
        <v>73120.0</v>
      </c>
      <c r="G412" s="19">
        <v>331.0</v>
      </c>
      <c r="H412" s="19">
        <v>73451.0</v>
      </c>
      <c r="I412" s="20"/>
      <c r="J412" s="21">
        <v>-19.81</v>
      </c>
      <c r="K412" s="21">
        <v>-43.1736</v>
      </c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2">
        <v>3136306.0</v>
      </c>
      <c r="B413" s="23" t="s">
        <v>2409</v>
      </c>
      <c r="C413" s="24">
        <v>41368.0</v>
      </c>
      <c r="D413" s="24">
        <v>23050.0</v>
      </c>
      <c r="E413" s="24">
        <v>22210.0</v>
      </c>
      <c r="F413" s="24">
        <v>36752.0</v>
      </c>
      <c r="G413" s="24">
        <v>8508.0</v>
      </c>
      <c r="H413" s="24">
        <v>45260.0</v>
      </c>
      <c r="I413" s="25"/>
      <c r="J413" s="26">
        <v>-17.7425</v>
      </c>
      <c r="K413" s="26">
        <v>-46.1725</v>
      </c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17">
        <v>3136405.0</v>
      </c>
      <c r="B414" s="18" t="s">
        <v>2410</v>
      </c>
      <c r="C414" s="19">
        <v>3872.0</v>
      </c>
      <c r="D414" s="19">
        <v>2216.0</v>
      </c>
      <c r="E414" s="19">
        <v>2089.0</v>
      </c>
      <c r="F414" s="19">
        <v>2526.0</v>
      </c>
      <c r="G414" s="19">
        <v>1779.0</v>
      </c>
      <c r="H414" s="19">
        <v>4305.0</v>
      </c>
      <c r="I414" s="20"/>
      <c r="J414" s="21">
        <v>-17.7575</v>
      </c>
      <c r="K414" s="21">
        <v>-44.1722</v>
      </c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2">
        <v>3136504.0</v>
      </c>
      <c r="B415" s="23" t="s">
        <v>2411</v>
      </c>
      <c r="C415" s="24">
        <v>9865.0</v>
      </c>
      <c r="D415" s="24">
        <v>5327.0</v>
      </c>
      <c r="E415" s="24">
        <v>4992.0</v>
      </c>
      <c r="F415" s="24">
        <v>7220.0</v>
      </c>
      <c r="G415" s="24">
        <v>3099.0</v>
      </c>
      <c r="H415" s="24">
        <v>10319.0</v>
      </c>
      <c r="I415" s="25"/>
      <c r="J415" s="26">
        <v>-15.9003</v>
      </c>
      <c r="K415" s="26">
        <v>-40.1781</v>
      </c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17">
        <v>3136520.0</v>
      </c>
      <c r="B416" s="18" t="s">
        <v>2412</v>
      </c>
      <c r="C416" s="19">
        <v>4696.0</v>
      </c>
      <c r="D416" s="19">
        <v>2367.0</v>
      </c>
      <c r="E416" s="19">
        <v>2210.0</v>
      </c>
      <c r="F416" s="19">
        <v>1141.0</v>
      </c>
      <c r="G416" s="19">
        <v>3436.0</v>
      </c>
      <c r="H416" s="19">
        <v>4577.0</v>
      </c>
      <c r="I416" s="20"/>
      <c r="J416" s="21">
        <v>-16.9069</v>
      </c>
      <c r="K416" s="21">
        <v>-42.6036</v>
      </c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2">
        <v>3136553.0</v>
      </c>
      <c r="B417" s="23" t="s">
        <v>2413</v>
      </c>
      <c r="C417" s="24">
        <v>3647.0</v>
      </c>
      <c r="D417" s="24">
        <v>2220.0</v>
      </c>
      <c r="E417" s="24">
        <v>2156.0</v>
      </c>
      <c r="F417" s="24">
        <v>1568.0</v>
      </c>
      <c r="G417" s="24">
        <v>2808.0</v>
      </c>
      <c r="H417" s="24">
        <v>4376.0</v>
      </c>
      <c r="I417" s="25"/>
      <c r="J417" s="26">
        <v>-18.2194</v>
      </c>
      <c r="K417" s="26">
        <v>-42.4986</v>
      </c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17">
        <v>3136579.0</v>
      </c>
      <c r="B418" s="18" t="s">
        <v>2414</v>
      </c>
      <c r="C418" s="19">
        <v>4253.0</v>
      </c>
      <c r="D418" s="19">
        <v>2346.0</v>
      </c>
      <c r="E418" s="19">
        <v>2220.0</v>
      </c>
      <c r="F418" s="19">
        <v>2444.0</v>
      </c>
      <c r="G418" s="19">
        <v>2122.0</v>
      </c>
      <c r="H418" s="19">
        <v>4566.0</v>
      </c>
      <c r="I418" s="20"/>
      <c r="J418" s="21">
        <v>-16.5472</v>
      </c>
      <c r="K418" s="21">
        <v>-42.5153</v>
      </c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2">
        <v>3136652.0</v>
      </c>
      <c r="B419" s="23" t="s">
        <v>2415</v>
      </c>
      <c r="C419" s="24">
        <v>16389.0</v>
      </c>
      <c r="D419" s="24">
        <v>11235.0</v>
      </c>
      <c r="E419" s="24">
        <v>10986.0</v>
      </c>
      <c r="F419" s="24">
        <v>21846.0</v>
      </c>
      <c r="G419" s="24">
        <v>375.0</v>
      </c>
      <c r="H419" s="24">
        <v>22221.0</v>
      </c>
      <c r="I419" s="25"/>
      <c r="J419" s="26">
        <v>-19.9519</v>
      </c>
      <c r="K419" s="26">
        <v>-44.3428</v>
      </c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5.75" customHeight="1">
      <c r="A420" s="17">
        <v>3136702.0</v>
      </c>
      <c r="B420" s="18" t="s">
        <v>2416</v>
      </c>
      <c r="C420" s="19">
        <v>456796.0</v>
      </c>
      <c r="D420" s="19">
        <v>244932.0</v>
      </c>
      <c r="E420" s="19">
        <v>272940.0</v>
      </c>
      <c r="F420" s="19">
        <v>511993.0</v>
      </c>
      <c r="G420" s="19">
        <v>5879.0</v>
      </c>
      <c r="H420" s="19">
        <v>517872.0</v>
      </c>
      <c r="I420" s="20"/>
      <c r="J420" s="21">
        <v>-21.7642</v>
      </c>
      <c r="K420" s="21">
        <v>-43.3503</v>
      </c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2">
        <v>3136801.0</v>
      </c>
      <c r="B421" s="23" t="s">
        <v>2417</v>
      </c>
      <c r="C421" s="24">
        <v>3901.0</v>
      </c>
      <c r="D421" s="24">
        <v>2053.0</v>
      </c>
      <c r="E421" s="24">
        <v>2057.0</v>
      </c>
      <c r="F421" s="24">
        <v>2268.0</v>
      </c>
      <c r="G421" s="24">
        <v>1842.0</v>
      </c>
      <c r="H421" s="24">
        <v>4110.0</v>
      </c>
      <c r="I421" s="25"/>
      <c r="J421" s="26">
        <v>-16.8481</v>
      </c>
      <c r="K421" s="26">
        <v>-43.5869</v>
      </c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5.75" customHeight="1">
      <c r="A422" s="17">
        <v>3136900.0</v>
      </c>
      <c r="B422" s="18" t="s">
        <v>2418</v>
      </c>
      <c r="C422" s="19">
        <v>7680.0</v>
      </c>
      <c r="D422" s="19">
        <v>4703.0</v>
      </c>
      <c r="E422" s="19">
        <v>4535.0</v>
      </c>
      <c r="F422" s="19">
        <v>4514.0</v>
      </c>
      <c r="G422" s="19">
        <v>4724.0</v>
      </c>
      <c r="H422" s="19">
        <v>9238.0</v>
      </c>
      <c r="I422" s="20"/>
      <c r="J422" s="21">
        <v>-21.2528</v>
      </c>
      <c r="K422" s="21">
        <v>-46.5769</v>
      </c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2">
        <v>3136959.0</v>
      </c>
      <c r="B423" s="23" t="s">
        <v>2419</v>
      </c>
      <c r="C423" s="24">
        <v>7148.0</v>
      </c>
      <c r="D423" s="24">
        <v>2923.0</v>
      </c>
      <c r="E423" s="24">
        <v>2785.0</v>
      </c>
      <c r="F423" s="24">
        <v>4394.0</v>
      </c>
      <c r="G423" s="24">
        <v>1314.0</v>
      </c>
      <c r="H423" s="24">
        <v>5708.0</v>
      </c>
      <c r="I423" s="25"/>
      <c r="J423" s="26">
        <v>-14.2625</v>
      </c>
      <c r="K423" s="26">
        <v>-44.1603</v>
      </c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5.75" customHeight="1">
      <c r="A424" s="17">
        <v>3137007.0</v>
      </c>
      <c r="B424" s="18" t="s">
        <v>2420</v>
      </c>
      <c r="C424" s="19">
        <v>15832.0</v>
      </c>
      <c r="D424" s="19">
        <v>8394.0</v>
      </c>
      <c r="E424" s="19">
        <v>8605.0</v>
      </c>
      <c r="F424" s="19">
        <v>4310.0</v>
      </c>
      <c r="G424" s="19">
        <v>12689.0</v>
      </c>
      <c r="H424" s="19">
        <v>16999.0</v>
      </c>
      <c r="I424" s="20"/>
      <c r="J424" s="21">
        <v>-17.6322</v>
      </c>
      <c r="K424" s="21">
        <v>-41.7375</v>
      </c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2">
        <v>3137106.0</v>
      </c>
      <c r="B425" s="23" t="s">
        <v>2421</v>
      </c>
      <c r="C425" s="24">
        <v>7710.0</v>
      </c>
      <c r="D425" s="24">
        <v>3914.0</v>
      </c>
      <c r="E425" s="24">
        <v>3684.0</v>
      </c>
      <c r="F425" s="24">
        <v>5129.0</v>
      </c>
      <c r="G425" s="24">
        <v>2469.0</v>
      </c>
      <c r="H425" s="24">
        <v>7598.0</v>
      </c>
      <c r="I425" s="25"/>
      <c r="J425" s="26">
        <v>-18.1783</v>
      </c>
      <c r="K425" s="26">
        <v>-46.8075</v>
      </c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5.75" customHeight="1">
      <c r="A426" s="17">
        <v>3137205.0</v>
      </c>
      <c r="B426" s="18" t="s">
        <v>2422</v>
      </c>
      <c r="C426" s="19">
        <v>38758.0</v>
      </c>
      <c r="D426" s="19">
        <v>22857.0</v>
      </c>
      <c r="E426" s="19">
        <v>23142.0</v>
      </c>
      <c r="F426" s="19">
        <v>44952.0</v>
      </c>
      <c r="G426" s="19">
        <v>1047.0</v>
      </c>
      <c r="H426" s="19">
        <v>45999.0</v>
      </c>
      <c r="I426" s="20"/>
      <c r="J426" s="21">
        <v>-20.0225</v>
      </c>
      <c r="K426" s="21">
        <v>-45.5436</v>
      </c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2">
        <v>3137304.0</v>
      </c>
      <c r="B427" s="23" t="s">
        <v>2423</v>
      </c>
      <c r="C427" s="24">
        <v>4454.0</v>
      </c>
      <c r="D427" s="24">
        <v>2201.0</v>
      </c>
      <c r="E427" s="24">
        <v>2026.0</v>
      </c>
      <c r="F427" s="24">
        <v>3079.0</v>
      </c>
      <c r="G427" s="24">
        <v>1148.0</v>
      </c>
      <c r="H427" s="24">
        <v>4227.0</v>
      </c>
      <c r="I427" s="25"/>
      <c r="J427" s="26">
        <v>-16.9833</v>
      </c>
      <c r="K427" s="26">
        <v>-44.5822</v>
      </c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5.75" customHeight="1">
      <c r="A428" s="17">
        <v>3137403.0</v>
      </c>
      <c r="B428" s="18" t="s">
        <v>2424</v>
      </c>
      <c r="C428" s="19">
        <v>11486.0</v>
      </c>
      <c r="D428" s="19">
        <v>6350.0</v>
      </c>
      <c r="E428" s="19">
        <v>5917.0</v>
      </c>
      <c r="F428" s="19">
        <v>6891.0</v>
      </c>
      <c r="G428" s="19">
        <v>5376.0</v>
      </c>
      <c r="H428" s="19">
        <v>12267.0</v>
      </c>
      <c r="I428" s="20"/>
      <c r="J428" s="21">
        <v>-20.9144</v>
      </c>
      <c r="K428" s="21">
        <v>-44.0783</v>
      </c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2">
        <v>3137502.0</v>
      </c>
      <c r="B429" s="23" t="s">
        <v>2425</v>
      </c>
      <c r="C429" s="24">
        <v>16293.0</v>
      </c>
      <c r="D429" s="24">
        <v>8635.0</v>
      </c>
      <c r="E429" s="24">
        <v>8501.0</v>
      </c>
      <c r="F429" s="24">
        <v>12941.0</v>
      </c>
      <c r="G429" s="24">
        <v>4195.0</v>
      </c>
      <c r="H429" s="24">
        <v>17136.0</v>
      </c>
      <c r="I429" s="25"/>
      <c r="J429" s="26">
        <v>-18.7786</v>
      </c>
      <c r="K429" s="26">
        <v>-46.4075</v>
      </c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5.75" customHeight="1">
      <c r="A430" s="17">
        <v>3137536.0</v>
      </c>
      <c r="B430" s="18" t="s">
        <v>2426</v>
      </c>
      <c r="C430" s="19">
        <v>7610.0</v>
      </c>
      <c r="D430" s="19">
        <v>4549.0</v>
      </c>
      <c r="E430" s="19">
        <v>4082.0</v>
      </c>
      <c r="F430" s="19">
        <v>6408.0</v>
      </c>
      <c r="G430" s="19">
        <v>2223.0</v>
      </c>
      <c r="H430" s="19">
        <v>8631.0</v>
      </c>
      <c r="I430" s="20"/>
      <c r="J430" s="21">
        <v>-17.8353</v>
      </c>
      <c r="K430" s="21">
        <v>-46.5144</v>
      </c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2">
        <v>3137601.0</v>
      </c>
      <c r="B431" s="23" t="s">
        <v>1248</v>
      </c>
      <c r="C431" s="24">
        <v>37872.0</v>
      </c>
      <c r="D431" s="24">
        <v>25778.0</v>
      </c>
      <c r="E431" s="24">
        <v>26748.0</v>
      </c>
      <c r="F431" s="24">
        <v>48953.0</v>
      </c>
      <c r="G431" s="24">
        <v>3573.0</v>
      </c>
      <c r="H431" s="24">
        <v>52526.0</v>
      </c>
      <c r="I431" s="25"/>
      <c r="J431" s="26">
        <v>-19.6272</v>
      </c>
      <c r="K431" s="26">
        <v>-43.8897</v>
      </c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5.75" customHeight="1">
      <c r="A432" s="17">
        <v>3137700.0</v>
      </c>
      <c r="B432" s="18" t="s">
        <v>2427</v>
      </c>
      <c r="C432" s="19">
        <v>19528.0</v>
      </c>
      <c r="D432" s="19">
        <v>9830.0</v>
      </c>
      <c r="E432" s="19">
        <v>9786.0</v>
      </c>
      <c r="F432" s="19">
        <v>12255.0</v>
      </c>
      <c r="G432" s="19">
        <v>7361.0</v>
      </c>
      <c r="H432" s="19">
        <v>19616.0</v>
      </c>
      <c r="I432" s="20"/>
      <c r="J432" s="21">
        <v>-20.1514</v>
      </c>
      <c r="K432" s="21">
        <v>-41.6228</v>
      </c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65">
        <v>3137809.0</v>
      </c>
      <c r="B433" s="67" t="s">
        <v>2428</v>
      </c>
      <c r="C433" s="68">
        <v>18249.0</v>
      </c>
      <c r="D433" s="68">
        <v>9644.0</v>
      </c>
      <c r="E433" s="68">
        <v>9925.0</v>
      </c>
      <c r="F433" s="68">
        <v>14052.0</v>
      </c>
      <c r="G433" s="68">
        <v>5517.0</v>
      </c>
      <c r="H433" s="68">
        <v>19569.0</v>
      </c>
      <c r="I433" s="25"/>
      <c r="J433" s="26">
        <v>-21.9756</v>
      </c>
      <c r="K433" s="26">
        <v>-45.3503</v>
      </c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5.75" customHeight="1">
      <c r="A434" s="17">
        <v>3137908.0</v>
      </c>
      <c r="B434" s="18" t="s">
        <v>2429</v>
      </c>
      <c r="C434" s="19">
        <v>3587.0</v>
      </c>
      <c r="D434" s="19">
        <v>1746.0</v>
      </c>
      <c r="E434" s="19">
        <v>1710.0</v>
      </c>
      <c r="F434" s="19">
        <v>1511.0</v>
      </c>
      <c r="G434" s="19">
        <v>1945.0</v>
      </c>
      <c r="H434" s="19">
        <v>3456.0</v>
      </c>
      <c r="I434" s="20"/>
      <c r="J434" s="21">
        <v>-20.7903</v>
      </c>
      <c r="K434" s="21">
        <v>-43.4742</v>
      </c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2">
        <v>3138005.0</v>
      </c>
      <c r="B435" s="23" t="s">
        <v>2430</v>
      </c>
      <c r="C435" s="24">
        <v>6126.0</v>
      </c>
      <c r="D435" s="24">
        <v>3254.0</v>
      </c>
      <c r="E435" s="24">
        <v>3211.0</v>
      </c>
      <c r="F435" s="24">
        <v>4738.0</v>
      </c>
      <c r="G435" s="24">
        <v>1727.0</v>
      </c>
      <c r="H435" s="24">
        <v>6465.0</v>
      </c>
      <c r="I435" s="25"/>
      <c r="J435" s="26">
        <v>-21.3744</v>
      </c>
      <c r="K435" s="26">
        <v>-42.4769</v>
      </c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5.75" customHeight="1">
      <c r="A436" s="17">
        <v>3138104.0</v>
      </c>
      <c r="B436" s="18" t="s">
        <v>2431</v>
      </c>
      <c r="C436" s="19">
        <v>6554.0</v>
      </c>
      <c r="D436" s="19">
        <v>3330.0</v>
      </c>
      <c r="E436" s="19">
        <v>3160.0</v>
      </c>
      <c r="F436" s="19">
        <v>3886.0</v>
      </c>
      <c r="G436" s="19">
        <v>2604.0</v>
      </c>
      <c r="H436" s="19">
        <v>6490.0</v>
      </c>
      <c r="I436" s="20"/>
      <c r="J436" s="21">
        <v>-17.8867</v>
      </c>
      <c r="K436" s="21">
        <v>-44.5775</v>
      </c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2">
        <v>3138203.0</v>
      </c>
      <c r="B437" s="23" t="s">
        <v>2432</v>
      </c>
      <c r="C437" s="24">
        <v>78772.0</v>
      </c>
      <c r="D437" s="24">
        <v>44715.0</v>
      </c>
      <c r="E437" s="24">
        <v>47456.0</v>
      </c>
      <c r="F437" s="24">
        <v>87835.0</v>
      </c>
      <c r="G437" s="24">
        <v>4336.0</v>
      </c>
      <c r="H437" s="24">
        <v>92171.0</v>
      </c>
      <c r="I437" s="25"/>
      <c r="J437" s="26">
        <v>-21.2453</v>
      </c>
      <c r="K437" s="26">
        <v>-44.9997</v>
      </c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5.75" customHeight="1">
      <c r="A438" s="17">
        <v>3138302.0</v>
      </c>
      <c r="B438" s="18" t="s">
        <v>2433</v>
      </c>
      <c r="C438" s="19">
        <v>3227.0</v>
      </c>
      <c r="D438" s="19">
        <v>1640.0</v>
      </c>
      <c r="E438" s="19">
        <v>1565.0</v>
      </c>
      <c r="F438" s="19">
        <v>2152.0</v>
      </c>
      <c r="G438" s="19">
        <v>1053.0</v>
      </c>
      <c r="H438" s="19">
        <v>3205.0</v>
      </c>
      <c r="I438" s="20"/>
      <c r="J438" s="21">
        <v>-19.7181</v>
      </c>
      <c r="K438" s="21">
        <v>-45.025</v>
      </c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2">
        <v>3138351.0</v>
      </c>
      <c r="B439" s="23" t="s">
        <v>2434</v>
      </c>
      <c r="C439" s="24">
        <v>4736.0</v>
      </c>
      <c r="D439" s="24">
        <v>2398.0</v>
      </c>
      <c r="E439" s="24">
        <v>2416.0</v>
      </c>
      <c r="F439" s="24">
        <v>1764.0</v>
      </c>
      <c r="G439" s="24">
        <v>3050.0</v>
      </c>
      <c r="H439" s="24">
        <v>4814.0</v>
      </c>
      <c r="I439" s="25"/>
      <c r="J439" s="26">
        <v>-17.0833</v>
      </c>
      <c r="K439" s="26">
        <v>-42.6925</v>
      </c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5.75" customHeight="1">
      <c r="A440" s="17">
        <v>3138401.0</v>
      </c>
      <c r="B440" s="18" t="s">
        <v>2435</v>
      </c>
      <c r="C440" s="19">
        <v>50097.0</v>
      </c>
      <c r="D440" s="19">
        <v>24545.0</v>
      </c>
      <c r="E440" s="19">
        <v>26591.0</v>
      </c>
      <c r="F440" s="19">
        <v>45712.0</v>
      </c>
      <c r="G440" s="19">
        <v>5424.0</v>
      </c>
      <c r="H440" s="19">
        <v>51136.0</v>
      </c>
      <c r="I440" s="20"/>
      <c r="J440" s="21">
        <v>-21.5319</v>
      </c>
      <c r="K440" s="21">
        <v>-42.6431</v>
      </c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2">
        <v>3138500.0</v>
      </c>
      <c r="B441" s="23" t="s">
        <v>2436</v>
      </c>
      <c r="C441" s="24">
        <v>5792.0</v>
      </c>
      <c r="D441" s="24">
        <v>2706.0</v>
      </c>
      <c r="E441" s="24">
        <v>2641.0</v>
      </c>
      <c r="F441" s="24">
        <v>3870.0</v>
      </c>
      <c r="G441" s="24">
        <v>1477.0</v>
      </c>
      <c r="H441" s="24">
        <v>5347.0</v>
      </c>
      <c r="I441" s="25"/>
      <c r="J441" s="26">
        <v>-22.0289</v>
      </c>
      <c r="K441" s="26">
        <v>-44.3197</v>
      </c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5.75" customHeight="1">
      <c r="A442" s="17">
        <v>3138609.0</v>
      </c>
      <c r="B442" s="18" t="s">
        <v>2437</v>
      </c>
      <c r="C442" s="19">
        <v>15708.0</v>
      </c>
      <c r="D442" s="19">
        <v>8150.0</v>
      </c>
      <c r="E442" s="19">
        <v>8016.0</v>
      </c>
      <c r="F442" s="19">
        <v>12372.0</v>
      </c>
      <c r="G442" s="19">
        <v>3794.0</v>
      </c>
      <c r="H442" s="19">
        <v>16166.0</v>
      </c>
      <c r="I442" s="20"/>
      <c r="J442" s="21">
        <v>-21.8425</v>
      </c>
      <c r="K442" s="21">
        <v>-43.7931</v>
      </c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2">
        <v>3138625.0</v>
      </c>
      <c r="B443" s="23" t="s">
        <v>2438</v>
      </c>
      <c r="C443" s="24">
        <v>6170.0</v>
      </c>
      <c r="D443" s="24">
        <v>3532.0</v>
      </c>
      <c r="E443" s="24">
        <v>3358.0</v>
      </c>
      <c r="F443" s="24">
        <v>5017.0</v>
      </c>
      <c r="G443" s="24">
        <v>1873.0</v>
      </c>
      <c r="H443" s="24">
        <v>6890.0</v>
      </c>
      <c r="I443" s="25"/>
      <c r="J443" s="26">
        <v>-19.5511</v>
      </c>
      <c r="K443" s="26">
        <v>-50.5806</v>
      </c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5.75" customHeight="1">
      <c r="A444" s="17">
        <v>3138658.0</v>
      </c>
      <c r="B444" s="18" t="s">
        <v>2439</v>
      </c>
      <c r="C444" s="19">
        <v>7640.0</v>
      </c>
      <c r="D444" s="19">
        <v>4372.0</v>
      </c>
      <c r="E444" s="19">
        <v>4029.0</v>
      </c>
      <c r="F444" s="19">
        <v>5645.0</v>
      </c>
      <c r="G444" s="19">
        <v>2756.0</v>
      </c>
      <c r="H444" s="19">
        <v>8401.0</v>
      </c>
      <c r="I444" s="20"/>
      <c r="J444" s="21">
        <v>-15.9033</v>
      </c>
      <c r="K444" s="21">
        <v>-44.305</v>
      </c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2">
        <v>3138674.0</v>
      </c>
      <c r="B445" s="23" t="s">
        <v>2440</v>
      </c>
      <c r="C445" s="24">
        <v>6297.0</v>
      </c>
      <c r="D445" s="24">
        <v>3223.0</v>
      </c>
      <c r="E445" s="24">
        <v>3013.0</v>
      </c>
      <c r="F445" s="24">
        <v>1838.0</v>
      </c>
      <c r="G445" s="24">
        <v>4398.0</v>
      </c>
      <c r="H445" s="24">
        <v>6236.0</v>
      </c>
      <c r="I445" s="25"/>
      <c r="J445" s="26">
        <v>-20.4397</v>
      </c>
      <c r="K445" s="26">
        <v>-42.1028</v>
      </c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5.75" customHeight="1">
      <c r="A446" s="17">
        <v>3138682.0</v>
      </c>
      <c r="B446" s="18" t="s">
        <v>2441</v>
      </c>
      <c r="C446" s="19">
        <v>6121.0</v>
      </c>
      <c r="D446" s="19">
        <v>3298.0</v>
      </c>
      <c r="E446" s="19">
        <v>3107.0</v>
      </c>
      <c r="F446" s="19">
        <v>2985.0</v>
      </c>
      <c r="G446" s="19">
        <v>3420.0</v>
      </c>
      <c r="H446" s="19">
        <v>6405.0</v>
      </c>
      <c r="I446" s="20"/>
      <c r="J446" s="21">
        <v>-16.1175</v>
      </c>
      <c r="K446" s="21">
        <v>-44.5886</v>
      </c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2">
        <v>3138708.0</v>
      </c>
      <c r="B447" s="23" t="s">
        <v>2442</v>
      </c>
      <c r="C447" s="24">
        <v>5482.0</v>
      </c>
      <c r="D447" s="24">
        <v>2812.0</v>
      </c>
      <c r="E447" s="24">
        <v>2613.0</v>
      </c>
      <c r="F447" s="24">
        <v>4169.0</v>
      </c>
      <c r="G447" s="24">
        <v>1256.0</v>
      </c>
      <c r="H447" s="24">
        <v>5425.0</v>
      </c>
      <c r="I447" s="25"/>
      <c r="J447" s="26">
        <v>-21.5111</v>
      </c>
      <c r="K447" s="26">
        <v>-44.9033</v>
      </c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5.75" customHeight="1">
      <c r="A448" s="17">
        <v>3138807.0</v>
      </c>
      <c r="B448" s="18" t="s">
        <v>2443</v>
      </c>
      <c r="C448" s="19">
        <v>16833.0</v>
      </c>
      <c r="D448" s="19">
        <v>8718.0</v>
      </c>
      <c r="E448" s="19">
        <v>8774.0</v>
      </c>
      <c r="F448" s="19">
        <v>15715.0</v>
      </c>
      <c r="G448" s="19">
        <v>1777.0</v>
      </c>
      <c r="H448" s="19">
        <v>17492.0</v>
      </c>
      <c r="I448" s="20"/>
      <c r="J448" s="21">
        <v>-19.8014</v>
      </c>
      <c r="K448" s="21">
        <v>-45.6856</v>
      </c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2">
        <v>3138906.0</v>
      </c>
      <c r="B449" s="23" t="s">
        <v>2444</v>
      </c>
      <c r="C449" s="24">
        <v>6917.0</v>
      </c>
      <c r="D449" s="24">
        <v>3607.0</v>
      </c>
      <c r="E449" s="24">
        <v>3367.0</v>
      </c>
      <c r="F449" s="24">
        <v>5747.0</v>
      </c>
      <c r="G449" s="24">
        <v>1227.0</v>
      </c>
      <c r="H449" s="24">
        <v>6974.0</v>
      </c>
      <c r="I449" s="25"/>
      <c r="J449" s="26">
        <v>-17.0772</v>
      </c>
      <c r="K449" s="26">
        <v>-40.7164</v>
      </c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5.75" customHeight="1">
      <c r="A450" s="17">
        <v>3139003.0</v>
      </c>
      <c r="B450" s="18" t="s">
        <v>2445</v>
      </c>
      <c r="C450" s="19">
        <v>34877.0</v>
      </c>
      <c r="D450" s="19">
        <v>19341.0</v>
      </c>
      <c r="E450" s="19">
        <v>19343.0</v>
      </c>
      <c r="F450" s="19">
        <v>32068.0</v>
      </c>
      <c r="G450" s="19">
        <v>6616.0</v>
      </c>
      <c r="H450" s="19">
        <v>38684.0</v>
      </c>
      <c r="I450" s="20"/>
      <c r="J450" s="21">
        <v>-21.6747</v>
      </c>
      <c r="K450" s="21">
        <v>-45.9197</v>
      </c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2">
        <v>3139102.0</v>
      </c>
      <c r="B451" s="23" t="s">
        <v>2446</v>
      </c>
      <c r="C451" s="24">
        <v>4734.0</v>
      </c>
      <c r="D451" s="24">
        <v>2463.0</v>
      </c>
      <c r="E451" s="24">
        <v>2435.0</v>
      </c>
      <c r="F451" s="24">
        <v>3726.0</v>
      </c>
      <c r="G451" s="24">
        <v>1172.0</v>
      </c>
      <c r="H451" s="24">
        <v>4898.0</v>
      </c>
      <c r="I451" s="25"/>
      <c r="J451" s="26">
        <v>-21.4825</v>
      </c>
      <c r="K451" s="26">
        <v>-44.3303</v>
      </c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5.75" customHeight="1">
      <c r="A452" s="17">
        <v>3139201.0</v>
      </c>
      <c r="B452" s="18" t="s">
        <v>2447</v>
      </c>
      <c r="C452" s="19">
        <v>19250.0</v>
      </c>
      <c r="D452" s="19">
        <v>9169.0</v>
      </c>
      <c r="E452" s="19">
        <v>9618.0</v>
      </c>
      <c r="F452" s="19">
        <v>11828.0</v>
      </c>
      <c r="G452" s="19">
        <v>6959.0</v>
      </c>
      <c r="H452" s="19">
        <v>18787.0</v>
      </c>
      <c r="I452" s="20"/>
      <c r="J452" s="21">
        <v>-17.8422</v>
      </c>
      <c r="K452" s="21">
        <v>-42.0767</v>
      </c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2">
        <v>3139250.0</v>
      </c>
      <c r="B453" s="23" t="s">
        <v>2448</v>
      </c>
      <c r="C453" s="24">
        <v>6138.0</v>
      </c>
      <c r="D453" s="24">
        <v>3183.0</v>
      </c>
      <c r="E453" s="24">
        <v>3138.0</v>
      </c>
      <c r="F453" s="24">
        <v>2812.0</v>
      </c>
      <c r="G453" s="24">
        <v>3509.0</v>
      </c>
      <c r="H453" s="24">
        <v>6321.0</v>
      </c>
      <c r="I453" s="25"/>
      <c r="J453" s="26">
        <v>-15.0503</v>
      </c>
      <c r="K453" s="26">
        <v>-42.9494</v>
      </c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5.75" customHeight="1">
      <c r="A454" s="17">
        <v>3139300.0</v>
      </c>
      <c r="B454" s="18" t="s">
        <v>2449</v>
      </c>
      <c r="C454" s="19">
        <v>21959.0</v>
      </c>
      <c r="D454" s="19">
        <v>9802.0</v>
      </c>
      <c r="E454" s="19">
        <v>10044.0</v>
      </c>
      <c r="F454" s="19">
        <v>13875.0</v>
      </c>
      <c r="G454" s="19">
        <v>5971.0</v>
      </c>
      <c r="H454" s="19">
        <v>19846.0</v>
      </c>
      <c r="I454" s="20"/>
      <c r="J454" s="21">
        <v>-14.7558</v>
      </c>
      <c r="K454" s="21">
        <v>-43.9322</v>
      </c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2">
        <v>3139409.0</v>
      </c>
      <c r="B455" s="23" t="s">
        <v>2450</v>
      </c>
      <c r="C455" s="24">
        <v>67123.0</v>
      </c>
      <c r="D455" s="24">
        <v>39214.0</v>
      </c>
      <c r="E455" s="24">
        <v>40421.0</v>
      </c>
      <c r="F455" s="24">
        <v>64866.0</v>
      </c>
      <c r="G455" s="24">
        <v>14769.0</v>
      </c>
      <c r="H455" s="24">
        <v>79635.0</v>
      </c>
      <c r="I455" s="25"/>
      <c r="J455" s="26">
        <v>-20.2581</v>
      </c>
      <c r="K455" s="26">
        <v>-42.0336</v>
      </c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5.75" customHeight="1">
      <c r="A456" s="17">
        <v>3139508.0</v>
      </c>
      <c r="B456" s="18" t="s">
        <v>2451</v>
      </c>
      <c r="C456" s="19">
        <v>20025.0</v>
      </c>
      <c r="D456" s="19">
        <v>10509.0</v>
      </c>
      <c r="E456" s="19">
        <v>10857.0</v>
      </c>
      <c r="F456" s="19">
        <v>17029.0</v>
      </c>
      <c r="G456" s="19">
        <v>4337.0</v>
      </c>
      <c r="H456" s="19">
        <v>21366.0</v>
      </c>
      <c r="I456" s="20"/>
      <c r="J456" s="21">
        <v>-20.3578</v>
      </c>
      <c r="K456" s="21">
        <v>-41.9581</v>
      </c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2">
        <v>3139607.0</v>
      </c>
      <c r="B457" s="23" t="s">
        <v>2452</v>
      </c>
      <c r="C457" s="24">
        <v>26872.0</v>
      </c>
      <c r="D457" s="24">
        <v>13092.0</v>
      </c>
      <c r="E457" s="24">
        <v>14023.0</v>
      </c>
      <c r="F457" s="24">
        <v>21258.0</v>
      </c>
      <c r="G457" s="24">
        <v>5857.0</v>
      </c>
      <c r="H457" s="24">
        <v>27115.0</v>
      </c>
      <c r="I457" s="25"/>
      <c r="J457" s="26">
        <v>-18.7817</v>
      </c>
      <c r="K457" s="26">
        <v>-40.9803</v>
      </c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5.75" customHeight="1">
      <c r="A458" s="17">
        <v>3139805.0</v>
      </c>
      <c r="B458" s="18" t="s">
        <v>2453</v>
      </c>
      <c r="C458" s="19">
        <v>10567.0</v>
      </c>
      <c r="D458" s="19">
        <v>5716.0</v>
      </c>
      <c r="E458" s="19">
        <v>6042.0</v>
      </c>
      <c r="F458" s="19">
        <v>10757.0</v>
      </c>
      <c r="G458" s="19">
        <v>1001.0</v>
      </c>
      <c r="H458" s="19">
        <v>11758.0</v>
      </c>
      <c r="I458" s="20"/>
      <c r="J458" s="21">
        <v>-21.8672</v>
      </c>
      <c r="K458" s="21">
        <v>-43.0097</v>
      </c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2">
        <v>3139706.0</v>
      </c>
      <c r="B459" s="23" t="s">
        <v>2454</v>
      </c>
      <c r="C459" s="24">
        <v>6232.0</v>
      </c>
      <c r="D459" s="24">
        <v>3627.0</v>
      </c>
      <c r="E459" s="24">
        <v>3529.0</v>
      </c>
      <c r="F459" s="24">
        <v>4891.0</v>
      </c>
      <c r="G459" s="24">
        <v>2265.0</v>
      </c>
      <c r="H459" s="24">
        <v>7156.0</v>
      </c>
      <c r="I459" s="25"/>
      <c r="J459" s="26">
        <v>-19.5161</v>
      </c>
      <c r="K459" s="26">
        <v>-44.6764</v>
      </c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5.75" customHeight="1">
      <c r="A460" s="136">
        <v>3139904.0</v>
      </c>
      <c r="B460" s="137" t="s">
        <v>2455</v>
      </c>
      <c r="C460" s="138">
        <v>14607.0</v>
      </c>
      <c r="D460" s="138">
        <v>7201.0</v>
      </c>
      <c r="E460" s="138">
        <v>7015.0</v>
      </c>
      <c r="F460" s="138">
        <v>8383.0</v>
      </c>
      <c r="G460" s="138">
        <v>5833.0</v>
      </c>
      <c r="H460" s="138">
        <v>14216.0</v>
      </c>
      <c r="I460" s="20"/>
      <c r="J460" s="21">
        <v>-22.3081</v>
      </c>
      <c r="K460" s="21">
        <v>-45.3753</v>
      </c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2">
        <v>3140001.0</v>
      </c>
      <c r="B461" s="23" t="s">
        <v>2456</v>
      </c>
      <c r="C461" s="24">
        <v>46710.0</v>
      </c>
      <c r="D461" s="24">
        <v>26571.0</v>
      </c>
      <c r="E461" s="24">
        <v>27608.0</v>
      </c>
      <c r="F461" s="24">
        <v>47601.0</v>
      </c>
      <c r="G461" s="24">
        <v>6578.0</v>
      </c>
      <c r="H461" s="24">
        <v>54179.0</v>
      </c>
      <c r="I461" s="25"/>
      <c r="J461" s="26">
        <v>-20.3778</v>
      </c>
      <c r="K461" s="26">
        <v>-43.4161</v>
      </c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5.75" customHeight="1">
      <c r="A462" s="17">
        <v>3140100.0</v>
      </c>
      <c r="B462" s="18" t="s">
        <v>2457</v>
      </c>
      <c r="C462" s="19">
        <v>4424.0</v>
      </c>
      <c r="D462" s="19">
        <v>2059.0</v>
      </c>
      <c r="E462" s="19">
        <v>2160.0</v>
      </c>
      <c r="F462" s="19">
        <v>3423.0</v>
      </c>
      <c r="G462" s="19">
        <v>796.0</v>
      </c>
      <c r="H462" s="19">
        <v>4219.0</v>
      </c>
      <c r="I462" s="20"/>
      <c r="J462" s="21">
        <v>-18.5081</v>
      </c>
      <c r="K462" s="21">
        <v>-42.0839</v>
      </c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2">
        <v>3140159.0</v>
      </c>
      <c r="B463" s="23" t="s">
        <v>2458</v>
      </c>
      <c r="C463" s="24">
        <v>10535.0</v>
      </c>
      <c r="D463" s="24">
        <v>6643.0</v>
      </c>
      <c r="E463" s="24">
        <v>6571.0</v>
      </c>
      <c r="F463" s="24">
        <v>12481.0</v>
      </c>
      <c r="G463" s="24">
        <v>733.0</v>
      </c>
      <c r="H463" s="24">
        <v>13214.0</v>
      </c>
      <c r="I463" s="25"/>
      <c r="J463" s="26">
        <v>-20.0564</v>
      </c>
      <c r="K463" s="26">
        <v>-44.1883</v>
      </c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5.75" customHeight="1">
      <c r="A464" s="17">
        <v>3140209.0</v>
      </c>
      <c r="B464" s="18" t="s">
        <v>2459</v>
      </c>
      <c r="C464" s="19">
        <v>2594.0</v>
      </c>
      <c r="D464" s="19">
        <v>1389.0</v>
      </c>
      <c r="E464" s="19">
        <v>1399.0</v>
      </c>
      <c r="F464" s="19">
        <v>2266.0</v>
      </c>
      <c r="G464" s="19">
        <v>522.0</v>
      </c>
      <c r="H464" s="19">
        <v>2788.0</v>
      </c>
      <c r="I464" s="20"/>
      <c r="J464" s="21">
        <v>-21.6981</v>
      </c>
      <c r="K464" s="21">
        <v>-42.9589</v>
      </c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2">
        <v>3140308.0</v>
      </c>
      <c r="B465" s="23" t="s">
        <v>2460</v>
      </c>
      <c r="C465" s="24">
        <v>4044.0</v>
      </c>
      <c r="D465" s="24">
        <v>2002.0</v>
      </c>
      <c r="E465" s="24">
        <v>2019.0</v>
      </c>
      <c r="F465" s="24">
        <v>2843.0</v>
      </c>
      <c r="G465" s="24">
        <v>1178.0</v>
      </c>
      <c r="H465" s="24">
        <v>4021.0</v>
      </c>
      <c r="I465" s="25"/>
      <c r="J465" s="26">
        <v>-19.7122</v>
      </c>
      <c r="K465" s="26">
        <v>-42.7322</v>
      </c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5.75" customHeight="1">
      <c r="A466" s="17">
        <v>3140407.0</v>
      </c>
      <c r="B466" s="18" t="s">
        <v>2461</v>
      </c>
      <c r="C466" s="19">
        <v>3293.0</v>
      </c>
      <c r="D466" s="19">
        <v>1491.0</v>
      </c>
      <c r="E466" s="19">
        <v>1477.0</v>
      </c>
      <c r="F466" s="19">
        <v>1557.0</v>
      </c>
      <c r="G466" s="19">
        <v>1411.0</v>
      </c>
      <c r="H466" s="19">
        <v>2968.0</v>
      </c>
      <c r="I466" s="20"/>
      <c r="J466" s="21">
        <v>-22.4492</v>
      </c>
      <c r="K466" s="21">
        <v>-45.1653</v>
      </c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2">
        <v>3140506.0</v>
      </c>
      <c r="B467" s="23" t="s">
        <v>2462</v>
      </c>
      <c r="C467" s="24">
        <v>11817.0</v>
      </c>
      <c r="D467" s="24">
        <v>6371.0</v>
      </c>
      <c r="E467" s="24">
        <v>6218.0</v>
      </c>
      <c r="F467" s="24">
        <v>10986.0</v>
      </c>
      <c r="G467" s="24">
        <v>1603.0</v>
      </c>
      <c r="H467" s="24">
        <v>12589.0</v>
      </c>
      <c r="I467" s="25"/>
      <c r="J467" s="26">
        <v>-19.3317</v>
      </c>
      <c r="K467" s="26">
        <v>-45.2369</v>
      </c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5.75" customHeight="1">
      <c r="A468" s="17">
        <v>3140530.0</v>
      </c>
      <c r="B468" s="18" t="s">
        <v>2463</v>
      </c>
      <c r="C468" s="19">
        <v>5685.0</v>
      </c>
      <c r="D468" s="19">
        <v>3655.0</v>
      </c>
      <c r="E468" s="19">
        <v>3518.0</v>
      </c>
      <c r="F468" s="19">
        <v>2924.0</v>
      </c>
      <c r="G468" s="19">
        <v>4249.0</v>
      </c>
      <c r="H468" s="19">
        <v>7173.0</v>
      </c>
      <c r="I468" s="20"/>
      <c r="J468" s="21">
        <v>-20.2569</v>
      </c>
      <c r="K468" s="21">
        <v>-41.8769</v>
      </c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2">
        <v>3140555.0</v>
      </c>
      <c r="B469" s="23" t="s">
        <v>2464</v>
      </c>
      <c r="C469" s="24">
        <v>7085.0</v>
      </c>
      <c r="D469" s="24">
        <v>4143.0</v>
      </c>
      <c r="E469" s="24">
        <v>3737.0</v>
      </c>
      <c r="F469" s="24">
        <v>6392.0</v>
      </c>
      <c r="G469" s="24">
        <v>1488.0</v>
      </c>
      <c r="H469" s="24">
        <v>7880.0</v>
      </c>
      <c r="I469" s="25"/>
      <c r="J469" s="26">
        <v>-15.6864</v>
      </c>
      <c r="K469" s="26">
        <v>-40.7411</v>
      </c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5.75" customHeight="1">
      <c r="A470" s="17">
        <v>3140605.0</v>
      </c>
      <c r="B470" s="18" t="s">
        <v>2465</v>
      </c>
      <c r="C470" s="19">
        <v>4846.0</v>
      </c>
      <c r="D470" s="19">
        <v>2285.0</v>
      </c>
      <c r="E470" s="19">
        <v>2310.0</v>
      </c>
      <c r="F470" s="19">
        <v>2011.0</v>
      </c>
      <c r="G470" s="19">
        <v>2584.0</v>
      </c>
      <c r="H470" s="19">
        <v>4595.0</v>
      </c>
      <c r="I470" s="20"/>
      <c r="J470" s="21">
        <v>-18.4742</v>
      </c>
      <c r="K470" s="21">
        <v>-43.0597</v>
      </c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2">
        <v>3140704.0</v>
      </c>
      <c r="B471" s="23" t="s">
        <v>2466</v>
      </c>
      <c r="C471" s="24">
        <v>24144.0</v>
      </c>
      <c r="D471" s="24">
        <v>13798.0</v>
      </c>
      <c r="E471" s="24">
        <v>14058.0</v>
      </c>
      <c r="F471" s="24">
        <v>24676.0</v>
      </c>
      <c r="G471" s="24">
        <v>3180.0</v>
      </c>
      <c r="H471" s="24">
        <v>27856.0</v>
      </c>
      <c r="I471" s="25"/>
      <c r="J471" s="26">
        <v>-19.9864</v>
      </c>
      <c r="K471" s="26">
        <v>-44.4278</v>
      </c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5.75" customHeight="1">
      <c r="A472" s="17">
        <v>3171501.0</v>
      </c>
      <c r="B472" s="18" t="s">
        <v>2467</v>
      </c>
      <c r="C472" s="19">
        <v>3642.0</v>
      </c>
      <c r="D472" s="19">
        <v>1676.0</v>
      </c>
      <c r="E472" s="19">
        <v>1695.0</v>
      </c>
      <c r="F472" s="19">
        <v>3058.0</v>
      </c>
      <c r="G472" s="19">
        <v>313.0</v>
      </c>
      <c r="H472" s="19">
        <v>3371.0</v>
      </c>
      <c r="I472" s="20"/>
      <c r="J472" s="21">
        <v>-18.5647</v>
      </c>
      <c r="K472" s="21">
        <v>-41.9144</v>
      </c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2">
        <v>3140803.0</v>
      </c>
      <c r="B473" s="23" t="s">
        <v>2468</v>
      </c>
      <c r="C473" s="24">
        <v>12323.0</v>
      </c>
      <c r="D473" s="24">
        <v>6692.0</v>
      </c>
      <c r="E473" s="24">
        <v>6743.0</v>
      </c>
      <c r="F473" s="24">
        <v>12944.0</v>
      </c>
      <c r="G473" s="24">
        <v>491.0</v>
      </c>
      <c r="H473" s="24">
        <v>13435.0</v>
      </c>
      <c r="I473" s="25"/>
      <c r="J473" s="26">
        <v>-21.8692</v>
      </c>
      <c r="K473" s="26">
        <v>-43.3194</v>
      </c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5.75" customHeight="1">
      <c r="A474" s="17">
        <v>3140852.0</v>
      </c>
      <c r="B474" s="18" t="s">
        <v>2469</v>
      </c>
      <c r="C474" s="19">
        <v>8600.0</v>
      </c>
      <c r="D474" s="19">
        <v>5093.0</v>
      </c>
      <c r="E474" s="19">
        <v>4884.0</v>
      </c>
      <c r="F474" s="19">
        <v>5137.0</v>
      </c>
      <c r="G474" s="19">
        <v>4840.0</v>
      </c>
      <c r="H474" s="19">
        <v>9977.0</v>
      </c>
      <c r="I474" s="20"/>
      <c r="J474" s="21">
        <v>-14.8547</v>
      </c>
      <c r="K474" s="21">
        <v>-43.9219</v>
      </c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2">
        <v>3140902.0</v>
      </c>
      <c r="B475" s="23" t="s">
        <v>2470</v>
      </c>
      <c r="C475" s="24">
        <v>16291.0</v>
      </c>
      <c r="D475" s="24">
        <v>8727.0</v>
      </c>
      <c r="E475" s="24">
        <v>8912.0</v>
      </c>
      <c r="F475" s="24">
        <v>13832.0</v>
      </c>
      <c r="G475" s="24">
        <v>3807.0</v>
      </c>
      <c r="H475" s="24">
        <v>17639.0</v>
      </c>
      <c r="I475" s="25"/>
      <c r="J475" s="26">
        <v>-20.2839</v>
      </c>
      <c r="K475" s="26">
        <v>-42.3411</v>
      </c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5.75" customHeight="1">
      <c r="A476" s="17">
        <v>3141009.0</v>
      </c>
      <c r="B476" s="18" t="s">
        <v>2471</v>
      </c>
      <c r="C476" s="19">
        <v>13185.0</v>
      </c>
      <c r="D476" s="19">
        <v>6260.0</v>
      </c>
      <c r="E476" s="19">
        <v>6425.0</v>
      </c>
      <c r="F476" s="19">
        <v>9460.0</v>
      </c>
      <c r="G476" s="19">
        <v>3225.0</v>
      </c>
      <c r="H476" s="19">
        <v>12685.0</v>
      </c>
      <c r="I476" s="20"/>
      <c r="J476" s="21">
        <v>-15.3972</v>
      </c>
      <c r="K476" s="21">
        <v>-42.8664</v>
      </c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2">
        <v>3141108.0</v>
      </c>
      <c r="B477" s="23" t="s">
        <v>2472</v>
      </c>
      <c r="C477" s="24">
        <v>30164.0</v>
      </c>
      <c r="D477" s="24">
        <v>16279.0</v>
      </c>
      <c r="E477" s="24">
        <v>16694.0</v>
      </c>
      <c r="F477" s="24">
        <v>29899.0</v>
      </c>
      <c r="G477" s="24">
        <v>3074.0</v>
      </c>
      <c r="H477" s="24">
        <v>32973.0</v>
      </c>
      <c r="I477" s="25"/>
      <c r="J477" s="26">
        <v>-19.5578</v>
      </c>
      <c r="K477" s="26">
        <v>-44.0814</v>
      </c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5.75" customHeight="1">
      <c r="A478" s="17">
        <v>3141207.0</v>
      </c>
      <c r="B478" s="18" t="s">
        <v>2473</v>
      </c>
      <c r="C478" s="19">
        <v>3838.0</v>
      </c>
      <c r="D478" s="19">
        <v>1852.0</v>
      </c>
      <c r="E478" s="19">
        <v>1911.0</v>
      </c>
      <c r="F478" s="19">
        <v>2695.0</v>
      </c>
      <c r="G478" s="19">
        <v>1068.0</v>
      </c>
      <c r="H478" s="19">
        <v>3763.0</v>
      </c>
      <c r="I478" s="20"/>
      <c r="J478" s="21">
        <v>-19.2225</v>
      </c>
      <c r="K478" s="21">
        <v>-45.9686</v>
      </c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2">
        <v>3141306.0</v>
      </c>
      <c r="B479" s="23" t="s">
        <v>2474</v>
      </c>
      <c r="C479" s="24">
        <v>3038.0</v>
      </c>
      <c r="D479" s="24">
        <v>1811.0</v>
      </c>
      <c r="E479" s="24">
        <v>1633.0</v>
      </c>
      <c r="F479" s="24">
        <v>1948.0</v>
      </c>
      <c r="G479" s="24">
        <v>1496.0</v>
      </c>
      <c r="H479" s="24">
        <v>3444.0</v>
      </c>
      <c r="I479" s="25"/>
      <c r="J479" s="26">
        <v>-19.9956</v>
      </c>
      <c r="K479" s="26">
        <v>-46.2261</v>
      </c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5.75" customHeight="1">
      <c r="A480" s="17">
        <v>3141405.0</v>
      </c>
      <c r="B480" s="18" t="s">
        <v>2475</v>
      </c>
      <c r="C480" s="19">
        <v>21641.0</v>
      </c>
      <c r="D480" s="19">
        <v>10477.0</v>
      </c>
      <c r="E480" s="19">
        <v>10560.0</v>
      </c>
      <c r="F480" s="19">
        <v>15105.0</v>
      </c>
      <c r="G480" s="19">
        <v>5932.0</v>
      </c>
      <c r="H480" s="19">
        <v>21037.0</v>
      </c>
      <c r="I480" s="20"/>
      <c r="J480" s="21">
        <v>-16.2225</v>
      </c>
      <c r="K480" s="21">
        <v>-41.4769</v>
      </c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2">
        <v>3141504.0</v>
      </c>
      <c r="B481" s="23" t="s">
        <v>2476</v>
      </c>
      <c r="C481" s="24">
        <v>6286.0</v>
      </c>
      <c r="D481" s="24">
        <v>3152.0</v>
      </c>
      <c r="E481" s="24">
        <v>3177.0</v>
      </c>
      <c r="F481" s="24">
        <v>3453.0</v>
      </c>
      <c r="G481" s="24">
        <v>2876.0</v>
      </c>
      <c r="H481" s="24">
        <v>6329.0</v>
      </c>
      <c r="I481" s="25"/>
      <c r="J481" s="26">
        <v>-18.6611</v>
      </c>
      <c r="K481" s="26">
        <v>-41.4047</v>
      </c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5.75" customHeight="1">
      <c r="A482" s="17">
        <v>3141603.0</v>
      </c>
      <c r="B482" s="18" t="s">
        <v>2477</v>
      </c>
      <c r="C482" s="19">
        <v>10061.0</v>
      </c>
      <c r="D482" s="19">
        <v>5157.0</v>
      </c>
      <c r="E482" s="19">
        <v>5215.0</v>
      </c>
      <c r="F482" s="19">
        <v>7261.0</v>
      </c>
      <c r="G482" s="19">
        <v>3111.0</v>
      </c>
      <c r="H482" s="19">
        <v>10372.0</v>
      </c>
      <c r="I482" s="20"/>
      <c r="J482" s="21">
        <v>-21.1942</v>
      </c>
      <c r="K482" s="21">
        <v>-43.3414</v>
      </c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2">
        <v>3141702.0</v>
      </c>
      <c r="B483" s="23" t="s">
        <v>2478</v>
      </c>
      <c r="C483" s="24">
        <v>6771.0</v>
      </c>
      <c r="D483" s="24">
        <v>3030.0</v>
      </c>
      <c r="E483" s="24">
        <v>3042.0</v>
      </c>
      <c r="F483" s="24">
        <v>3822.0</v>
      </c>
      <c r="G483" s="24">
        <v>2250.0</v>
      </c>
      <c r="H483" s="24">
        <v>6072.0</v>
      </c>
      <c r="I483" s="25"/>
      <c r="J483" s="26">
        <v>-19.2225</v>
      </c>
      <c r="K483" s="26">
        <v>-42.6072</v>
      </c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5.75" customHeight="1">
      <c r="A484" s="17">
        <v>3141801.0</v>
      </c>
      <c r="B484" s="18" t="s">
        <v>2479</v>
      </c>
      <c r="C484" s="19">
        <v>30646.0</v>
      </c>
      <c r="D484" s="19">
        <v>15360.0</v>
      </c>
      <c r="E484" s="19">
        <v>15443.0</v>
      </c>
      <c r="F484" s="19">
        <v>12590.0</v>
      </c>
      <c r="G484" s="19">
        <v>18213.0</v>
      </c>
      <c r="H484" s="19">
        <v>30803.0</v>
      </c>
      <c r="I484" s="20"/>
      <c r="J484" s="21">
        <v>-17.2186</v>
      </c>
      <c r="K484" s="21">
        <v>-42.5903</v>
      </c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2">
        <v>3141900.0</v>
      </c>
      <c r="B485" s="23" t="s">
        <v>2480</v>
      </c>
      <c r="C485" s="24">
        <v>3834.0</v>
      </c>
      <c r="D485" s="24">
        <v>1889.0</v>
      </c>
      <c r="E485" s="24">
        <v>1951.0</v>
      </c>
      <c r="F485" s="24">
        <v>3396.0</v>
      </c>
      <c r="G485" s="24">
        <v>444.0</v>
      </c>
      <c r="H485" s="24">
        <v>3840.0</v>
      </c>
      <c r="I485" s="25"/>
      <c r="J485" s="26">
        <v>-21.6819</v>
      </c>
      <c r="K485" s="26">
        <v>-44.6039</v>
      </c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5.75" customHeight="1">
      <c r="A486" s="17">
        <v>3142007.0</v>
      </c>
      <c r="B486" s="18" t="s">
        <v>2481</v>
      </c>
      <c r="C486" s="19">
        <v>12552.0</v>
      </c>
      <c r="D486" s="19">
        <v>6629.0</v>
      </c>
      <c r="E486" s="19">
        <v>6414.0</v>
      </c>
      <c r="F486" s="19">
        <v>10029.0</v>
      </c>
      <c r="G486" s="19">
        <v>3014.0</v>
      </c>
      <c r="H486" s="19">
        <v>13043.0</v>
      </c>
      <c r="I486" s="20"/>
      <c r="J486" s="21">
        <v>-16.2628</v>
      </c>
      <c r="K486" s="21">
        <v>-44.1644</v>
      </c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65">
        <v>3142106.0</v>
      </c>
      <c r="B487" s="67" t="s">
        <v>2482</v>
      </c>
      <c r="C487" s="68">
        <v>9770.0</v>
      </c>
      <c r="D487" s="68">
        <v>5234.0</v>
      </c>
      <c r="E487" s="68">
        <v>5017.0</v>
      </c>
      <c r="F487" s="68">
        <v>5671.0</v>
      </c>
      <c r="G487" s="68">
        <v>4580.0</v>
      </c>
      <c r="H487" s="68">
        <v>10251.0</v>
      </c>
      <c r="I487" s="25"/>
      <c r="J487" s="26">
        <v>-20.8906</v>
      </c>
      <c r="K487" s="26">
        <v>-42.3425</v>
      </c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5.75" customHeight="1">
      <c r="A488" s="17">
        <v>3142205.0</v>
      </c>
      <c r="B488" s="18" t="s">
        <v>2483</v>
      </c>
      <c r="C488" s="19">
        <v>12479.0</v>
      </c>
      <c r="D488" s="19">
        <v>6940.0</v>
      </c>
      <c r="E488" s="19">
        <v>6860.0</v>
      </c>
      <c r="F488" s="19">
        <v>10395.0</v>
      </c>
      <c r="G488" s="19">
        <v>3405.0</v>
      </c>
      <c r="H488" s="19">
        <v>13800.0</v>
      </c>
      <c r="I488" s="20"/>
      <c r="J488" s="21">
        <v>-21.1953</v>
      </c>
      <c r="K488" s="21">
        <v>-42.6142</v>
      </c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2">
        <v>3142254.0</v>
      </c>
      <c r="B489" s="23" t="s">
        <v>2484</v>
      </c>
      <c r="C489" s="24">
        <v>4187.0</v>
      </c>
      <c r="D489" s="24">
        <v>2291.0</v>
      </c>
      <c r="E489" s="24">
        <v>2270.0</v>
      </c>
      <c r="F489" s="24">
        <v>1079.0</v>
      </c>
      <c r="G489" s="24">
        <v>3482.0</v>
      </c>
      <c r="H489" s="24">
        <v>4561.0</v>
      </c>
      <c r="I489" s="25"/>
      <c r="J489" s="26">
        <v>-14.7411</v>
      </c>
      <c r="K489" s="26">
        <v>-44.4036</v>
      </c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5.75" customHeight="1">
      <c r="A490" s="17">
        <v>3142304.0</v>
      </c>
      <c r="B490" s="18" t="s">
        <v>2485</v>
      </c>
      <c r="C490" s="19">
        <v>4469.0</v>
      </c>
      <c r="D490" s="19">
        <v>2348.0</v>
      </c>
      <c r="E490" s="19">
        <v>2352.0</v>
      </c>
      <c r="F490" s="19">
        <v>1793.0</v>
      </c>
      <c r="G490" s="19">
        <v>2907.0</v>
      </c>
      <c r="H490" s="19">
        <v>4700.0</v>
      </c>
      <c r="I490" s="20"/>
      <c r="J490" s="21">
        <v>-20.3331</v>
      </c>
      <c r="K490" s="21">
        <v>-44.0528</v>
      </c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2">
        <v>3142403.0</v>
      </c>
      <c r="B491" s="23" t="s">
        <v>2486</v>
      </c>
      <c r="C491" s="24">
        <v>6513.0</v>
      </c>
      <c r="D491" s="24">
        <v>3552.0</v>
      </c>
      <c r="E491" s="24">
        <v>3476.0</v>
      </c>
      <c r="F491" s="24">
        <v>6040.0</v>
      </c>
      <c r="G491" s="24">
        <v>988.0</v>
      </c>
      <c r="H491" s="24">
        <v>7028.0</v>
      </c>
      <c r="I491" s="25"/>
      <c r="J491" s="26">
        <v>-19.8433</v>
      </c>
      <c r="K491" s="26">
        <v>-45.4108</v>
      </c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5.75" customHeight="1">
      <c r="A492" s="17">
        <v>3142502.0</v>
      </c>
      <c r="B492" s="18" t="s">
        <v>2487</v>
      </c>
      <c r="C492" s="19">
        <v>2579.0</v>
      </c>
      <c r="D492" s="19">
        <v>1207.0</v>
      </c>
      <c r="E492" s="19">
        <v>1153.0</v>
      </c>
      <c r="F492" s="19">
        <v>1403.0</v>
      </c>
      <c r="G492" s="19">
        <v>957.0</v>
      </c>
      <c r="H492" s="19">
        <v>2360.0</v>
      </c>
      <c r="I492" s="20"/>
      <c r="J492" s="21">
        <v>-18.3253</v>
      </c>
      <c r="K492" s="21">
        <v>-44.1192</v>
      </c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2">
        <v>3142601.0</v>
      </c>
      <c r="B493" s="23" t="s">
        <v>2488</v>
      </c>
      <c r="C493" s="24">
        <v>7615.0</v>
      </c>
      <c r="D493" s="24">
        <v>4186.0</v>
      </c>
      <c r="E493" s="24">
        <v>3982.0</v>
      </c>
      <c r="F493" s="24">
        <v>6140.0</v>
      </c>
      <c r="G493" s="24">
        <v>2028.0</v>
      </c>
      <c r="H493" s="24">
        <v>8168.0</v>
      </c>
      <c r="I493" s="25"/>
      <c r="J493" s="26">
        <v>-21.7575</v>
      </c>
      <c r="K493" s="26">
        <v>-45.5411</v>
      </c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5.75" customHeight="1">
      <c r="A494" s="17">
        <v>3142700.0</v>
      </c>
      <c r="B494" s="18" t="s">
        <v>2489</v>
      </c>
      <c r="C494" s="19">
        <v>16031.0</v>
      </c>
      <c r="D494" s="19">
        <v>7998.0</v>
      </c>
      <c r="E494" s="19">
        <v>7861.0</v>
      </c>
      <c r="F494" s="19">
        <v>10243.0</v>
      </c>
      <c r="G494" s="19">
        <v>5616.0</v>
      </c>
      <c r="H494" s="19">
        <v>15859.0</v>
      </c>
      <c r="I494" s="20"/>
      <c r="J494" s="21">
        <v>-14.4228</v>
      </c>
      <c r="K494" s="21">
        <v>-44.3656</v>
      </c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2">
        <v>3142809.0</v>
      </c>
      <c r="B495" s="23" t="s">
        <v>2490</v>
      </c>
      <c r="C495" s="24">
        <v>18006.0</v>
      </c>
      <c r="D495" s="24">
        <v>10048.0</v>
      </c>
      <c r="E495" s="24">
        <v>9568.0</v>
      </c>
      <c r="F495" s="24">
        <v>14512.0</v>
      </c>
      <c r="G495" s="24">
        <v>5104.0</v>
      </c>
      <c r="H495" s="24">
        <v>19616.0</v>
      </c>
      <c r="I495" s="25"/>
      <c r="J495" s="26">
        <v>-18.8706</v>
      </c>
      <c r="K495" s="26">
        <v>-48.8808</v>
      </c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5.75" customHeight="1">
      <c r="A496" s="17">
        <v>3142908.0</v>
      </c>
      <c r="B496" s="18" t="s">
        <v>2491</v>
      </c>
      <c r="C496" s="19">
        <v>23832.0</v>
      </c>
      <c r="D496" s="19">
        <v>10843.0</v>
      </c>
      <c r="E496" s="19">
        <v>11157.0</v>
      </c>
      <c r="F496" s="19">
        <v>12421.0</v>
      </c>
      <c r="G496" s="19">
        <v>9579.0</v>
      </c>
      <c r="H496" s="19">
        <v>22000.0</v>
      </c>
      <c r="I496" s="20"/>
      <c r="J496" s="21">
        <v>-15.155</v>
      </c>
      <c r="K496" s="21">
        <v>-42.8747</v>
      </c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2">
        <v>3143005.0</v>
      </c>
      <c r="B497" s="23" t="s">
        <v>2492</v>
      </c>
      <c r="C497" s="24">
        <v>13142.0</v>
      </c>
      <c r="D497" s="24">
        <v>6810.0</v>
      </c>
      <c r="E497" s="24">
        <v>6251.0</v>
      </c>
      <c r="F497" s="24">
        <v>9058.0</v>
      </c>
      <c r="G497" s="24">
        <v>4003.0</v>
      </c>
      <c r="H497" s="24">
        <v>13061.0</v>
      </c>
      <c r="I497" s="25"/>
      <c r="J497" s="26">
        <v>-21.3264</v>
      </c>
      <c r="K497" s="26">
        <v>-46.3675</v>
      </c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5.75" customHeight="1">
      <c r="A498" s="17">
        <v>3143104.0</v>
      </c>
      <c r="B498" s="18" t="s">
        <v>2493</v>
      </c>
      <c r="C498" s="19">
        <v>43899.0</v>
      </c>
      <c r="D498" s="19">
        <v>23084.0</v>
      </c>
      <c r="E498" s="19">
        <v>22715.0</v>
      </c>
      <c r="F498" s="19">
        <v>40139.0</v>
      </c>
      <c r="G498" s="19">
        <v>5660.0</v>
      </c>
      <c r="H498" s="19">
        <v>45799.0</v>
      </c>
      <c r="I498" s="20"/>
      <c r="J498" s="21">
        <v>-18.7247</v>
      </c>
      <c r="K498" s="21">
        <v>-47.4986</v>
      </c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2">
        <v>3143153.0</v>
      </c>
      <c r="B499" s="23" t="s">
        <v>2494</v>
      </c>
      <c r="C499" s="24">
        <v>4411.0</v>
      </c>
      <c r="D499" s="24">
        <v>2439.0</v>
      </c>
      <c r="E499" s="24">
        <v>2225.0</v>
      </c>
      <c r="F499" s="24">
        <v>1700.0</v>
      </c>
      <c r="G499" s="24">
        <v>2964.0</v>
      </c>
      <c r="H499" s="24">
        <v>4664.0</v>
      </c>
      <c r="I499" s="25"/>
      <c r="J499" s="26">
        <v>-16.8658</v>
      </c>
      <c r="K499" s="26">
        <v>-41.2553</v>
      </c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5.75" customHeight="1">
      <c r="A500" s="17">
        <v>3143203.0</v>
      </c>
      <c r="B500" s="18" t="s">
        <v>2495</v>
      </c>
      <c r="C500" s="19">
        <v>21212.0</v>
      </c>
      <c r="D500" s="19">
        <v>10694.0</v>
      </c>
      <c r="E500" s="19">
        <v>10552.0</v>
      </c>
      <c r="F500" s="19">
        <v>16435.0</v>
      </c>
      <c r="G500" s="19">
        <v>4811.0</v>
      </c>
      <c r="H500" s="19">
        <v>21246.0</v>
      </c>
      <c r="I500" s="20"/>
      <c r="J500" s="21">
        <v>-21.1897</v>
      </c>
      <c r="K500" s="21">
        <v>-46.9803</v>
      </c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2">
        <v>3143401.0</v>
      </c>
      <c r="B501" s="23" t="s">
        <v>2497</v>
      </c>
      <c r="C501" s="24">
        <v>18195.0</v>
      </c>
      <c r="D501" s="24">
        <v>10655.0</v>
      </c>
      <c r="E501" s="24">
        <v>10548.0</v>
      </c>
      <c r="F501" s="24">
        <v>16269.0</v>
      </c>
      <c r="G501" s="24">
        <v>4934.0</v>
      </c>
      <c r="H501" s="24">
        <v>21203.0</v>
      </c>
      <c r="I501" s="25"/>
      <c r="J501" s="26">
        <v>-22.4325</v>
      </c>
      <c r="K501" s="26">
        <v>-46.5725</v>
      </c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5.75" customHeight="1">
      <c r="A502" s="17">
        <v>3143302.0</v>
      </c>
      <c r="B502" s="18" t="s">
        <v>2499</v>
      </c>
      <c r="C502" s="19">
        <v>306947.0</v>
      </c>
      <c r="D502" s="19">
        <v>174281.0</v>
      </c>
      <c r="E502" s="19">
        <v>187690.0</v>
      </c>
      <c r="F502" s="19">
        <v>344479.0</v>
      </c>
      <c r="G502" s="19">
        <v>17492.0</v>
      </c>
      <c r="H502" s="19">
        <v>361971.0</v>
      </c>
      <c r="I502" s="20"/>
      <c r="J502" s="21">
        <v>-16.735</v>
      </c>
      <c r="K502" s="21">
        <v>-43.8617</v>
      </c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2">
        <v>3143450.0</v>
      </c>
      <c r="B503" s="23" t="s">
        <v>2501</v>
      </c>
      <c r="C503" s="24">
        <v>6573.0</v>
      </c>
      <c r="D503" s="24">
        <v>3779.0</v>
      </c>
      <c r="E503" s="24">
        <v>3693.0</v>
      </c>
      <c r="F503" s="24">
        <v>3079.0</v>
      </c>
      <c r="G503" s="24">
        <v>4393.0</v>
      </c>
      <c r="H503" s="24">
        <v>7472.0</v>
      </c>
      <c r="I503" s="25"/>
      <c r="J503" s="26">
        <v>-15.1719</v>
      </c>
      <c r="K503" s="26">
        <v>-42.4972</v>
      </c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5.75" customHeight="1">
      <c r="A504" s="17">
        <v>3143500.0</v>
      </c>
      <c r="B504" s="18" t="s">
        <v>2503</v>
      </c>
      <c r="C504" s="19">
        <v>7606.0</v>
      </c>
      <c r="D504" s="19">
        <v>4205.0</v>
      </c>
      <c r="E504" s="19">
        <v>4051.0</v>
      </c>
      <c r="F504" s="19">
        <v>6457.0</v>
      </c>
      <c r="G504" s="19">
        <v>1799.0</v>
      </c>
      <c r="H504" s="19">
        <v>8256.0</v>
      </c>
      <c r="I504" s="20"/>
      <c r="J504" s="21">
        <v>-18.6044</v>
      </c>
      <c r="K504" s="21">
        <v>-45.3567</v>
      </c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2">
        <v>3143609.0</v>
      </c>
      <c r="B505" s="23" t="s">
        <v>2505</v>
      </c>
      <c r="C505" s="24">
        <v>2960.0</v>
      </c>
      <c r="D505" s="24">
        <v>1377.0</v>
      </c>
      <c r="E505" s="24">
        <v>1284.0</v>
      </c>
      <c r="F505" s="24">
        <v>1523.0</v>
      </c>
      <c r="G505" s="24">
        <v>1138.0</v>
      </c>
      <c r="H505" s="24">
        <v>2661.0</v>
      </c>
      <c r="I505" s="25"/>
      <c r="J505" s="26">
        <v>-18.5469</v>
      </c>
      <c r="K505" s="26">
        <v>-44.6025</v>
      </c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5.75" customHeight="1">
      <c r="A506" s="17">
        <v>3143708.0</v>
      </c>
      <c r="B506" s="18" t="s">
        <v>2507</v>
      </c>
      <c r="C506" s="19">
        <v>3735.0</v>
      </c>
      <c r="D506" s="19">
        <v>1709.0</v>
      </c>
      <c r="E506" s="19">
        <v>1690.0</v>
      </c>
      <c r="F506" s="19">
        <v>2581.0</v>
      </c>
      <c r="G506" s="19">
        <v>818.0</v>
      </c>
      <c r="H506" s="19">
        <v>3399.0</v>
      </c>
      <c r="I506" s="20"/>
      <c r="J506" s="21">
        <v>-19.2156</v>
      </c>
      <c r="K506" s="21">
        <v>-43.3764</v>
      </c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2">
        <v>3143807.0</v>
      </c>
      <c r="B507" s="23" t="s">
        <v>2509</v>
      </c>
      <c r="C507" s="24">
        <v>6656.0</v>
      </c>
      <c r="D507" s="24">
        <v>3247.0</v>
      </c>
      <c r="E507" s="24">
        <v>3010.0</v>
      </c>
      <c r="F507" s="24">
        <v>3319.0</v>
      </c>
      <c r="G507" s="24">
        <v>2938.0</v>
      </c>
      <c r="H507" s="24">
        <v>6257.0</v>
      </c>
      <c r="I507" s="25"/>
      <c r="J507" s="26">
        <v>-22.6131</v>
      </c>
      <c r="K507" s="26">
        <v>-46.3606</v>
      </c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5.75" customHeight="1">
      <c r="A508" s="17">
        <v>3143906.0</v>
      </c>
      <c r="B508" s="18" t="s">
        <v>2511</v>
      </c>
      <c r="C508" s="19">
        <v>92101.0</v>
      </c>
      <c r="D508" s="19">
        <v>48847.0</v>
      </c>
      <c r="E508" s="19">
        <v>52014.0</v>
      </c>
      <c r="F508" s="19">
        <v>93320.0</v>
      </c>
      <c r="G508" s="19">
        <v>7541.0</v>
      </c>
      <c r="H508" s="19">
        <v>100861.0</v>
      </c>
      <c r="I508" s="20"/>
      <c r="J508" s="21">
        <v>-21.1306</v>
      </c>
      <c r="K508" s="21">
        <v>-42.3664</v>
      </c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2">
        <v>3144003.0</v>
      </c>
      <c r="B509" s="23" t="s">
        <v>2513</v>
      </c>
      <c r="C509" s="24">
        <v>26693.0</v>
      </c>
      <c r="D509" s="24">
        <v>13477.0</v>
      </c>
      <c r="E509" s="24">
        <v>13195.0</v>
      </c>
      <c r="F509" s="24">
        <v>13798.0</v>
      </c>
      <c r="G509" s="24">
        <v>12874.0</v>
      </c>
      <c r="H509" s="24">
        <v>26672.0</v>
      </c>
      <c r="I509" s="25"/>
      <c r="J509" s="26">
        <v>-19.8</v>
      </c>
      <c r="K509" s="26">
        <v>-41.4383</v>
      </c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5.75" customHeight="1">
      <c r="A510" s="17">
        <v>3144102.0</v>
      </c>
      <c r="B510" s="18" t="s">
        <v>2515</v>
      </c>
      <c r="C510" s="19">
        <v>20589.0</v>
      </c>
      <c r="D510" s="19">
        <v>10267.0</v>
      </c>
      <c r="E510" s="19">
        <v>10165.0</v>
      </c>
      <c r="F510" s="19">
        <v>15731.0</v>
      </c>
      <c r="G510" s="19">
        <v>4701.0</v>
      </c>
      <c r="H510" s="19">
        <v>20432.0</v>
      </c>
      <c r="I510" s="20"/>
      <c r="J510" s="21">
        <v>-21.3758</v>
      </c>
      <c r="K510" s="21">
        <v>-46.5256</v>
      </c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2">
        <v>3144201.0</v>
      </c>
      <c r="B511" s="23" t="s">
        <v>2517</v>
      </c>
      <c r="C511" s="24">
        <v>3122.0</v>
      </c>
      <c r="D511" s="24">
        <v>1586.0</v>
      </c>
      <c r="E511" s="24">
        <v>1568.0</v>
      </c>
      <c r="F511" s="24">
        <v>1979.0</v>
      </c>
      <c r="G511" s="24">
        <v>1175.0</v>
      </c>
      <c r="H511" s="24">
        <v>3154.0</v>
      </c>
      <c r="I511" s="25"/>
      <c r="J511" s="26">
        <v>-18.4592</v>
      </c>
      <c r="K511" s="26">
        <v>-42.2486</v>
      </c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5.75" customHeight="1">
      <c r="A512" s="17">
        <v>3144300.0</v>
      </c>
      <c r="B512" s="18" t="s">
        <v>2519</v>
      </c>
      <c r="C512" s="19">
        <v>41619.0</v>
      </c>
      <c r="D512" s="19">
        <v>19975.0</v>
      </c>
      <c r="E512" s="19">
        <v>20841.0</v>
      </c>
      <c r="F512" s="19">
        <v>36765.0</v>
      </c>
      <c r="G512" s="19">
        <v>4051.0</v>
      </c>
      <c r="H512" s="19">
        <v>40816.0</v>
      </c>
      <c r="I512" s="20"/>
      <c r="J512" s="21">
        <v>-17.8392</v>
      </c>
      <c r="K512" s="21">
        <v>-40.3539</v>
      </c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2">
        <v>3144359.0</v>
      </c>
      <c r="B513" s="23" t="s">
        <v>2522</v>
      </c>
      <c r="C513" s="24">
        <v>5601.0</v>
      </c>
      <c r="D513" s="24">
        <v>3194.0</v>
      </c>
      <c r="E513" s="24">
        <v>3147.0</v>
      </c>
      <c r="F513" s="24">
        <v>5961.0</v>
      </c>
      <c r="G513" s="24">
        <v>380.0</v>
      </c>
      <c r="H513" s="24">
        <v>6341.0</v>
      </c>
      <c r="I513" s="25"/>
      <c r="J513" s="26">
        <v>-19.2303</v>
      </c>
      <c r="K513" s="26">
        <v>-42.3283</v>
      </c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5.75" customHeight="1">
      <c r="A514" s="136">
        <v>3144375.0</v>
      </c>
      <c r="B514" s="137" t="s">
        <v>2524</v>
      </c>
      <c r="C514" s="138">
        <v>3293.0</v>
      </c>
      <c r="D514" s="138">
        <v>1738.0</v>
      </c>
      <c r="E514" s="138">
        <v>1550.0</v>
      </c>
      <c r="F514" s="138">
        <v>2475.0</v>
      </c>
      <c r="G514" s="138">
        <v>813.0</v>
      </c>
      <c r="H514" s="138">
        <v>3288.0</v>
      </c>
      <c r="I514" s="20"/>
      <c r="J514" s="21">
        <v>-16.5042</v>
      </c>
      <c r="K514" s="21">
        <v>-46.4933</v>
      </c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2">
        <v>3144409.0</v>
      </c>
      <c r="B515" s="23" t="s">
        <v>2526</v>
      </c>
      <c r="C515" s="24">
        <v>4644.0</v>
      </c>
      <c r="D515" s="24">
        <v>2405.0</v>
      </c>
      <c r="E515" s="24">
        <v>2245.0</v>
      </c>
      <c r="F515" s="24">
        <v>2752.0</v>
      </c>
      <c r="G515" s="24">
        <v>1898.0</v>
      </c>
      <c r="H515" s="24">
        <v>4650.0</v>
      </c>
      <c r="I515" s="25"/>
      <c r="J515" s="26">
        <v>-22.12</v>
      </c>
      <c r="K515" s="26">
        <v>-45.5117</v>
      </c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5.75" customHeight="1">
      <c r="A516" s="17">
        <v>3144508.0</v>
      </c>
      <c r="B516" s="18" t="s">
        <v>2529</v>
      </c>
      <c r="C516" s="19">
        <v>7240.0</v>
      </c>
      <c r="D516" s="19">
        <v>4121.0</v>
      </c>
      <c r="E516" s="19">
        <v>3832.0</v>
      </c>
      <c r="F516" s="19">
        <v>6048.0</v>
      </c>
      <c r="G516" s="19">
        <v>1905.0</v>
      </c>
      <c r="H516" s="19">
        <v>7953.0</v>
      </c>
      <c r="I516" s="20"/>
      <c r="J516" s="21">
        <v>-21.2164</v>
      </c>
      <c r="K516" s="21">
        <v>-44.6114</v>
      </c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2">
        <v>3144607.0</v>
      </c>
      <c r="B517" s="23" t="s">
        <v>2531</v>
      </c>
      <c r="C517" s="24">
        <v>24822.0</v>
      </c>
      <c r="D517" s="24">
        <v>12814.0</v>
      </c>
      <c r="E517" s="24">
        <v>12907.0</v>
      </c>
      <c r="F517" s="24">
        <v>19921.0</v>
      </c>
      <c r="G517" s="24">
        <v>5800.0</v>
      </c>
      <c r="H517" s="24">
        <v>25721.0</v>
      </c>
      <c r="I517" s="25"/>
      <c r="J517" s="26">
        <v>-21.2358</v>
      </c>
      <c r="K517" s="26">
        <v>-45.2358</v>
      </c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5.75" customHeight="1">
      <c r="A518" s="17">
        <v>3144656.0</v>
      </c>
      <c r="B518" s="18" t="s">
        <v>2533</v>
      </c>
      <c r="C518" s="19">
        <v>9356.0</v>
      </c>
      <c r="D518" s="19">
        <v>5046.0</v>
      </c>
      <c r="E518" s="19">
        <v>4749.0</v>
      </c>
      <c r="F518" s="19">
        <v>2620.0</v>
      </c>
      <c r="G518" s="19">
        <v>7175.0</v>
      </c>
      <c r="H518" s="19">
        <v>9795.0</v>
      </c>
      <c r="I518" s="20"/>
      <c r="J518" s="21">
        <v>-15.3211</v>
      </c>
      <c r="K518" s="21">
        <v>-41.7536</v>
      </c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2">
        <v>3144672.0</v>
      </c>
      <c r="B519" s="23" t="s">
        <v>2535</v>
      </c>
      <c r="C519" s="24">
        <v>4495.0</v>
      </c>
      <c r="D519" s="24">
        <v>1896.0</v>
      </c>
      <c r="E519" s="24">
        <v>1836.0</v>
      </c>
      <c r="F519" s="24">
        <v>1348.0</v>
      </c>
      <c r="G519" s="24">
        <v>2384.0</v>
      </c>
      <c r="H519" s="24">
        <v>3732.0</v>
      </c>
      <c r="I519" s="25"/>
      <c r="J519" s="26">
        <v>-18.475</v>
      </c>
      <c r="K519" s="26">
        <v>-41.0167</v>
      </c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5.75" customHeight="1">
      <c r="A520" s="17">
        <v>3144706.0</v>
      </c>
      <c r="B520" s="18" t="s">
        <v>2537</v>
      </c>
      <c r="C520" s="19">
        <v>17754.0</v>
      </c>
      <c r="D520" s="19">
        <v>8355.0</v>
      </c>
      <c r="E520" s="19">
        <v>9185.0</v>
      </c>
      <c r="F520" s="19">
        <v>15431.0</v>
      </c>
      <c r="G520" s="19">
        <v>2109.0</v>
      </c>
      <c r="H520" s="19">
        <v>17540.0</v>
      </c>
      <c r="I520" s="20"/>
      <c r="J520" s="21">
        <v>-19.75</v>
      </c>
      <c r="K520" s="21">
        <v>-43.0375</v>
      </c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2">
        <v>3144805.0</v>
      </c>
      <c r="B521" s="23" t="s">
        <v>2538</v>
      </c>
      <c r="C521" s="24">
        <v>64387.0</v>
      </c>
      <c r="D521" s="24">
        <v>39272.0</v>
      </c>
      <c r="E521" s="24">
        <v>41890.0</v>
      </c>
      <c r="F521" s="24">
        <v>79394.0</v>
      </c>
      <c r="G521" s="24">
        <v>1768.0</v>
      </c>
      <c r="H521" s="24">
        <v>81162.0</v>
      </c>
      <c r="I521" s="25"/>
      <c r="J521" s="26">
        <v>-19.9856</v>
      </c>
      <c r="K521" s="26">
        <v>-43.8467</v>
      </c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5.75" customHeight="1">
      <c r="A522" s="17">
        <v>3144904.0</v>
      </c>
      <c r="B522" s="18" t="s">
        <v>2539</v>
      </c>
      <c r="C522" s="19">
        <v>4100.0</v>
      </c>
      <c r="D522" s="19">
        <v>1907.0</v>
      </c>
      <c r="E522" s="19">
        <v>1886.0</v>
      </c>
      <c r="F522" s="19">
        <v>2330.0</v>
      </c>
      <c r="G522" s="19">
        <v>1463.0</v>
      </c>
      <c r="H522" s="19">
        <v>3793.0</v>
      </c>
      <c r="I522" s="20"/>
      <c r="J522" s="21">
        <v>-18.4372</v>
      </c>
      <c r="K522" s="21">
        <v>-41.5014</v>
      </c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2">
        <v>3145000.0</v>
      </c>
      <c r="B523" s="23" t="s">
        <v>2541</v>
      </c>
      <c r="C523" s="24">
        <v>9492.0</v>
      </c>
      <c r="D523" s="24">
        <v>6730.0</v>
      </c>
      <c r="E523" s="24">
        <v>6093.0</v>
      </c>
      <c r="F523" s="24">
        <v>11001.0</v>
      </c>
      <c r="G523" s="24">
        <v>1822.0</v>
      </c>
      <c r="H523" s="24">
        <v>12823.0</v>
      </c>
      <c r="I523" s="25"/>
      <c r="J523" s="26">
        <v>-19.1525</v>
      </c>
      <c r="K523" s="26">
        <v>-47.6747</v>
      </c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5.75" customHeight="1">
      <c r="A524" s="17">
        <v>3145059.0</v>
      </c>
      <c r="B524" s="18" t="s">
        <v>2542</v>
      </c>
      <c r="C524" s="19">
        <v>7389.0</v>
      </c>
      <c r="D524" s="19">
        <v>3787.0</v>
      </c>
      <c r="E524" s="19">
        <v>3611.0</v>
      </c>
      <c r="F524" s="19">
        <v>4069.0</v>
      </c>
      <c r="G524" s="19">
        <v>3329.0</v>
      </c>
      <c r="H524" s="19">
        <v>7398.0</v>
      </c>
      <c r="I524" s="20"/>
      <c r="J524" s="21">
        <v>-15.8025</v>
      </c>
      <c r="K524" s="21">
        <v>-43.3006</v>
      </c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2">
        <v>3145109.0</v>
      </c>
      <c r="B525" s="23" t="s">
        <v>2544</v>
      </c>
      <c r="C525" s="24">
        <v>13887.0</v>
      </c>
      <c r="D525" s="24">
        <v>8105.0</v>
      </c>
      <c r="E525" s="24">
        <v>7268.0</v>
      </c>
      <c r="F525" s="24">
        <v>8857.0</v>
      </c>
      <c r="G525" s="24">
        <v>6516.0</v>
      </c>
      <c r="H525" s="24">
        <v>15373.0</v>
      </c>
      <c r="I525" s="25"/>
      <c r="J525" s="26">
        <v>-21.1261</v>
      </c>
      <c r="K525" s="26">
        <v>-46.4203</v>
      </c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5.75" customHeight="1">
      <c r="A526" s="17">
        <v>3145208.0</v>
      </c>
      <c r="B526" s="18" t="s">
        <v>2547</v>
      </c>
      <c r="C526" s="19">
        <v>37447.0</v>
      </c>
      <c r="D526" s="19">
        <v>38091.0</v>
      </c>
      <c r="E526" s="19">
        <v>35628.0</v>
      </c>
      <c r="F526" s="19">
        <v>69711.0</v>
      </c>
      <c r="G526" s="19">
        <v>4008.0</v>
      </c>
      <c r="H526" s="19">
        <v>73719.0</v>
      </c>
      <c r="I526" s="20"/>
      <c r="J526" s="21">
        <v>-19.8761</v>
      </c>
      <c r="K526" s="21">
        <v>-44.9836</v>
      </c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2">
        <v>3136603.0</v>
      </c>
      <c r="B527" s="23" t="s">
        <v>2549</v>
      </c>
      <c r="C527" s="24">
        <v>5427.0</v>
      </c>
      <c r="D527" s="24">
        <v>2804.0</v>
      </c>
      <c r="E527" s="24">
        <v>2750.0</v>
      </c>
      <c r="F527" s="24">
        <v>2875.0</v>
      </c>
      <c r="G527" s="24">
        <v>2679.0</v>
      </c>
      <c r="H527" s="24">
        <v>5554.0</v>
      </c>
      <c r="I527" s="25"/>
      <c r="J527" s="26">
        <v>-19.69</v>
      </c>
      <c r="K527" s="26">
        <v>-43.5797</v>
      </c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5.75" customHeight="1">
      <c r="A528" s="17">
        <v>3145307.0</v>
      </c>
      <c r="B528" s="18" t="s">
        <v>2551</v>
      </c>
      <c r="C528" s="19">
        <v>30453.0</v>
      </c>
      <c r="D528" s="19">
        <v>15258.0</v>
      </c>
      <c r="E528" s="19">
        <v>15468.0</v>
      </c>
      <c r="F528" s="19">
        <v>10523.0</v>
      </c>
      <c r="G528" s="19">
        <v>20203.0</v>
      </c>
      <c r="H528" s="19">
        <v>30726.0</v>
      </c>
      <c r="I528" s="20"/>
      <c r="J528" s="21">
        <v>-17.4681</v>
      </c>
      <c r="K528" s="21">
        <v>-41.8753</v>
      </c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2">
        <v>3145356.0</v>
      </c>
      <c r="B529" s="23" t="s">
        <v>2553</v>
      </c>
      <c r="C529" s="24">
        <v>9974.0</v>
      </c>
      <c r="D529" s="24">
        <v>5299.0</v>
      </c>
      <c r="E529" s="24">
        <v>5043.0</v>
      </c>
      <c r="F529" s="24">
        <v>4423.0</v>
      </c>
      <c r="G529" s="24">
        <v>5919.0</v>
      </c>
      <c r="H529" s="24">
        <v>10342.0</v>
      </c>
      <c r="I529" s="25"/>
      <c r="J529" s="26">
        <v>-17.4153</v>
      </c>
      <c r="K529" s="26">
        <v>-41.2153</v>
      </c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5.75" customHeight="1">
      <c r="A530" s="17">
        <v>3145372.0</v>
      </c>
      <c r="B530" s="18" t="s">
        <v>2554</v>
      </c>
      <c r="C530" s="19">
        <v>4610.0</v>
      </c>
      <c r="D530" s="19">
        <v>2485.0</v>
      </c>
      <c r="E530" s="19">
        <v>2468.0</v>
      </c>
      <c r="F530" s="19">
        <v>1717.0</v>
      </c>
      <c r="G530" s="19">
        <v>3236.0</v>
      </c>
      <c r="H530" s="19">
        <v>4953.0</v>
      </c>
      <c r="I530" s="20"/>
      <c r="J530" s="21">
        <v>-16.0172</v>
      </c>
      <c r="K530" s="21">
        <v>-42.4078</v>
      </c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2">
        <v>3145406.0</v>
      </c>
      <c r="B531" s="23" t="s">
        <v>2557</v>
      </c>
      <c r="C531" s="24">
        <v>2304.0</v>
      </c>
      <c r="D531" s="24">
        <v>1063.0</v>
      </c>
      <c r="E531" s="24">
        <v>918.0</v>
      </c>
      <c r="F531" s="24">
        <v>917.0</v>
      </c>
      <c r="G531" s="24">
        <v>1064.0</v>
      </c>
      <c r="H531" s="24">
        <v>1981.0</v>
      </c>
      <c r="I531" s="25"/>
      <c r="J531" s="26">
        <v>-21.8608</v>
      </c>
      <c r="K531" s="26">
        <v>-43.9372</v>
      </c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5.75" customHeight="1">
      <c r="A532" s="17">
        <v>3145455.0</v>
      </c>
      <c r="B532" s="18" t="s">
        <v>2559</v>
      </c>
      <c r="C532" s="19">
        <v>4284.0</v>
      </c>
      <c r="D532" s="19">
        <v>2779.0</v>
      </c>
      <c r="E532" s="19">
        <v>2485.0</v>
      </c>
      <c r="F532" s="19">
        <v>2865.0</v>
      </c>
      <c r="G532" s="19">
        <v>2399.0</v>
      </c>
      <c r="H532" s="19">
        <v>5264.0</v>
      </c>
      <c r="I532" s="20"/>
      <c r="J532" s="21">
        <v>-17.3969</v>
      </c>
      <c r="K532" s="21">
        <v>-43.5733</v>
      </c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2">
        <v>3145505.0</v>
      </c>
      <c r="B533" s="23" t="s">
        <v>2561</v>
      </c>
      <c r="C533" s="24">
        <v>2247.0</v>
      </c>
      <c r="D533" s="24">
        <v>1304.0</v>
      </c>
      <c r="E533" s="24">
        <v>1229.0</v>
      </c>
      <c r="F533" s="24">
        <v>2249.0</v>
      </c>
      <c r="G533" s="24">
        <v>284.0</v>
      </c>
      <c r="H533" s="24">
        <v>2533.0</v>
      </c>
      <c r="I533" s="25"/>
      <c r="J533" s="26">
        <v>-22.0678</v>
      </c>
      <c r="K533" s="26">
        <v>-45.2639</v>
      </c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5.75" customHeight="1">
      <c r="A534" s="17">
        <v>3145604.0</v>
      </c>
      <c r="B534" s="18" t="s">
        <v>2563</v>
      </c>
      <c r="C534" s="19">
        <v>37250.0</v>
      </c>
      <c r="D534" s="19">
        <v>19306.0</v>
      </c>
      <c r="E534" s="19">
        <v>20163.0</v>
      </c>
      <c r="F534" s="19">
        <v>35188.0</v>
      </c>
      <c r="G534" s="19">
        <v>4281.0</v>
      </c>
      <c r="H534" s="19">
        <v>39469.0</v>
      </c>
      <c r="I534" s="20"/>
      <c r="J534" s="21">
        <v>-20.6964</v>
      </c>
      <c r="K534" s="21">
        <v>-44.8272</v>
      </c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2">
        <v>3145703.0</v>
      </c>
      <c r="B535" s="23" t="s">
        <v>2565</v>
      </c>
      <c r="C535" s="24">
        <v>2145.0</v>
      </c>
      <c r="D535" s="24">
        <v>1080.0</v>
      </c>
      <c r="E535" s="24">
        <v>1043.0</v>
      </c>
      <c r="F535" s="24">
        <v>1177.0</v>
      </c>
      <c r="G535" s="24">
        <v>946.0</v>
      </c>
      <c r="H535" s="24">
        <v>2123.0</v>
      </c>
      <c r="I535" s="25"/>
      <c r="J535" s="26">
        <v>-21.3389</v>
      </c>
      <c r="K535" s="26">
        <v>-43.4564</v>
      </c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5.75" customHeight="1">
      <c r="A536" s="17">
        <v>3145802.0</v>
      </c>
      <c r="B536" s="18" t="s">
        <v>2567</v>
      </c>
      <c r="C536" s="19">
        <v>2985.0</v>
      </c>
      <c r="D536" s="19">
        <v>1625.0</v>
      </c>
      <c r="E536" s="19">
        <v>1572.0</v>
      </c>
      <c r="F536" s="19">
        <v>1519.0</v>
      </c>
      <c r="G536" s="19">
        <v>1678.0</v>
      </c>
      <c r="H536" s="19">
        <v>3197.0</v>
      </c>
      <c r="I536" s="20"/>
      <c r="J536" s="21">
        <v>-19.7303</v>
      </c>
      <c r="K536" s="21">
        <v>-44.8072</v>
      </c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2">
        <v>3145851.0</v>
      </c>
      <c r="B537" s="23" t="s">
        <v>2570</v>
      </c>
      <c r="C537" s="24">
        <v>4359.0</v>
      </c>
      <c r="D537" s="24">
        <v>2233.0</v>
      </c>
      <c r="E537" s="24">
        <v>2253.0</v>
      </c>
      <c r="F537" s="24">
        <v>3236.0</v>
      </c>
      <c r="G537" s="24">
        <v>1250.0</v>
      </c>
      <c r="H537" s="24">
        <v>4486.0</v>
      </c>
      <c r="I537" s="25"/>
      <c r="J537" s="26">
        <v>-20.4306</v>
      </c>
      <c r="K537" s="26">
        <v>-42.8056</v>
      </c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5.75" customHeight="1">
      <c r="A538" s="17">
        <v>3145877.0</v>
      </c>
      <c r="B538" s="18" t="s">
        <v>2572</v>
      </c>
      <c r="C538" s="19">
        <v>6457.0</v>
      </c>
      <c r="D538" s="19">
        <v>3697.0</v>
      </c>
      <c r="E538" s="19">
        <v>3587.0</v>
      </c>
      <c r="F538" s="19">
        <v>2221.0</v>
      </c>
      <c r="G538" s="19">
        <v>5063.0</v>
      </c>
      <c r="H538" s="19">
        <v>7284.0</v>
      </c>
      <c r="I538" s="20"/>
      <c r="J538" s="21">
        <v>-20.5064</v>
      </c>
      <c r="K538" s="21">
        <v>-42.21</v>
      </c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2">
        <v>3145901.0</v>
      </c>
      <c r="B539" s="23" t="s">
        <v>288</v>
      </c>
      <c r="C539" s="24">
        <v>30383.0</v>
      </c>
      <c r="D539" s="24">
        <v>17570.0</v>
      </c>
      <c r="E539" s="24">
        <v>17690.0</v>
      </c>
      <c r="F539" s="24">
        <v>31606.0</v>
      </c>
      <c r="G539" s="24">
        <v>3654.0</v>
      </c>
      <c r="H539" s="24">
        <v>35260.0</v>
      </c>
      <c r="I539" s="25"/>
      <c r="J539" s="26">
        <v>-20.5208</v>
      </c>
      <c r="K539" s="26">
        <v>-43.6919</v>
      </c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5.75" customHeight="1">
      <c r="A540" s="17">
        <v>3146008.0</v>
      </c>
      <c r="B540" s="18" t="s">
        <v>2575</v>
      </c>
      <c r="C540" s="19">
        <v>29416.0</v>
      </c>
      <c r="D540" s="19">
        <v>15827.0</v>
      </c>
      <c r="E540" s="19">
        <v>15753.0</v>
      </c>
      <c r="F540" s="19">
        <v>23771.0</v>
      </c>
      <c r="G540" s="19">
        <v>7809.0</v>
      </c>
      <c r="H540" s="19">
        <v>31580.0</v>
      </c>
      <c r="I540" s="20"/>
      <c r="J540" s="21">
        <v>-22.2831</v>
      </c>
      <c r="K540" s="21">
        <v>-46.3689</v>
      </c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65">
        <v>3146107.0</v>
      </c>
      <c r="B541" s="67" t="s">
        <v>2577</v>
      </c>
      <c r="C541" s="68">
        <v>66277.0</v>
      </c>
      <c r="D541" s="68">
        <v>34272.0</v>
      </c>
      <c r="E541" s="68">
        <v>35955.0</v>
      </c>
      <c r="F541" s="68">
        <v>61082.0</v>
      </c>
      <c r="G541" s="68">
        <v>9145.0</v>
      </c>
      <c r="H541" s="68">
        <v>70227.0</v>
      </c>
      <c r="I541" s="25"/>
      <c r="J541" s="26">
        <v>-20.2875</v>
      </c>
      <c r="K541" s="26">
        <v>-43.5081</v>
      </c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5.75" customHeight="1">
      <c r="A542" s="17">
        <v>3146206.0</v>
      </c>
      <c r="B542" s="18" t="s">
        <v>2579</v>
      </c>
      <c r="C542" s="19">
        <v>6223.0</v>
      </c>
      <c r="D542" s="19">
        <v>3023.0</v>
      </c>
      <c r="E542" s="19">
        <v>2998.0</v>
      </c>
      <c r="F542" s="19">
        <v>3624.0</v>
      </c>
      <c r="G542" s="19">
        <v>2397.0</v>
      </c>
      <c r="H542" s="19">
        <v>6021.0</v>
      </c>
      <c r="I542" s="20"/>
      <c r="J542" s="21">
        <v>-18.0706</v>
      </c>
      <c r="K542" s="21">
        <v>-41.2697</v>
      </c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2">
        <v>3146255.0</v>
      </c>
      <c r="B543" s="23" t="s">
        <v>2582</v>
      </c>
      <c r="C543" s="24">
        <v>5227.0</v>
      </c>
      <c r="D543" s="24">
        <v>2971.0</v>
      </c>
      <c r="E543" s="24">
        <v>2863.0</v>
      </c>
      <c r="F543" s="24">
        <v>3462.0</v>
      </c>
      <c r="G543" s="24">
        <v>2372.0</v>
      </c>
      <c r="H543" s="24">
        <v>5834.0</v>
      </c>
      <c r="I543" s="25"/>
      <c r="J543" s="26">
        <v>-16.3644</v>
      </c>
      <c r="K543" s="26">
        <v>-42.5153</v>
      </c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5.75" customHeight="1">
      <c r="A544" s="17">
        <v>3146305.0</v>
      </c>
      <c r="B544" s="18" t="s">
        <v>2583</v>
      </c>
      <c r="C544" s="19">
        <v>17475.0</v>
      </c>
      <c r="D544" s="19">
        <v>9334.0</v>
      </c>
      <c r="E544" s="19">
        <v>9518.0</v>
      </c>
      <c r="F544" s="19">
        <v>11523.0</v>
      </c>
      <c r="G544" s="19">
        <v>7329.0</v>
      </c>
      <c r="H544" s="19">
        <v>18852.0</v>
      </c>
      <c r="I544" s="20"/>
      <c r="J544" s="21">
        <v>-17.0742</v>
      </c>
      <c r="K544" s="21">
        <v>-41.4844</v>
      </c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2">
        <v>3146552.0</v>
      </c>
      <c r="B545" s="23" t="s">
        <v>2586</v>
      </c>
      <c r="C545" s="24">
        <v>5832.0</v>
      </c>
      <c r="D545" s="24">
        <v>3024.0</v>
      </c>
      <c r="E545" s="24">
        <v>2910.0</v>
      </c>
      <c r="F545" s="24">
        <v>1749.0</v>
      </c>
      <c r="G545" s="24">
        <v>4185.0</v>
      </c>
      <c r="H545" s="24">
        <v>5934.0</v>
      </c>
      <c r="I545" s="25"/>
      <c r="J545" s="26">
        <v>-15.5167</v>
      </c>
      <c r="K545" s="26">
        <v>-43.0653</v>
      </c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5.75" customHeight="1">
      <c r="A546" s="17">
        <v>3146404.0</v>
      </c>
      <c r="B546" s="18" t="s">
        <v>2587</v>
      </c>
      <c r="C546" s="19">
        <v>4895.0</v>
      </c>
      <c r="D546" s="19">
        <v>2332.0</v>
      </c>
      <c r="E546" s="19">
        <v>2299.0</v>
      </c>
      <c r="F546" s="19">
        <v>3598.0</v>
      </c>
      <c r="G546" s="19">
        <v>1033.0</v>
      </c>
      <c r="H546" s="19">
        <v>4631.0</v>
      </c>
      <c r="I546" s="20"/>
      <c r="J546" s="21">
        <v>-18.9083</v>
      </c>
      <c r="K546" s="21">
        <v>-45.5317</v>
      </c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2">
        <v>3146503.0</v>
      </c>
      <c r="B547" s="23" t="s">
        <v>2590</v>
      </c>
      <c r="C547" s="24">
        <v>7798.0</v>
      </c>
      <c r="D547" s="24">
        <v>4027.0</v>
      </c>
      <c r="E547" s="24">
        <v>3988.0</v>
      </c>
      <c r="F547" s="24">
        <v>6608.0</v>
      </c>
      <c r="G547" s="24">
        <v>1407.0</v>
      </c>
      <c r="H547" s="24">
        <v>8015.0</v>
      </c>
      <c r="I547" s="25"/>
      <c r="J547" s="26">
        <v>-20.3706</v>
      </c>
      <c r="K547" s="26">
        <v>-45.6614</v>
      </c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5.75" customHeight="1">
      <c r="A548" s="17">
        <v>3146602.0</v>
      </c>
      <c r="B548" s="18" t="s">
        <v>2592</v>
      </c>
      <c r="C548" s="19">
        <v>1622.0</v>
      </c>
      <c r="D548" s="19">
        <v>783.0</v>
      </c>
      <c r="E548" s="19">
        <v>777.0</v>
      </c>
      <c r="F548" s="19">
        <v>1221.0</v>
      </c>
      <c r="G548" s="19">
        <v>339.0</v>
      </c>
      <c r="H548" s="19">
        <v>1560.0</v>
      </c>
      <c r="I548" s="20"/>
      <c r="J548" s="21">
        <v>-21.2892</v>
      </c>
      <c r="K548" s="21">
        <v>-43.4158</v>
      </c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2">
        <v>3146701.0</v>
      </c>
      <c r="B549" s="23" t="s">
        <v>2594</v>
      </c>
      <c r="C549" s="24">
        <v>6561.0</v>
      </c>
      <c r="D549" s="24">
        <v>3313.0</v>
      </c>
      <c r="E549" s="24">
        <v>3232.0</v>
      </c>
      <c r="F549" s="24">
        <v>5123.0</v>
      </c>
      <c r="G549" s="24">
        <v>1422.0</v>
      </c>
      <c r="H549" s="24">
        <v>6545.0</v>
      </c>
      <c r="I549" s="25"/>
      <c r="J549" s="26">
        <v>-21.375</v>
      </c>
      <c r="K549" s="26">
        <v>-42.3142</v>
      </c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5.75" customHeight="1">
      <c r="A550" s="17">
        <v>3146750.0</v>
      </c>
      <c r="B550" s="18" t="s">
        <v>2595</v>
      </c>
      <c r="C550" s="19">
        <v>8886.0</v>
      </c>
      <c r="D550" s="19">
        <v>3564.0</v>
      </c>
      <c r="E550" s="19">
        <v>3361.0</v>
      </c>
      <c r="F550" s="19">
        <v>4488.0</v>
      </c>
      <c r="G550" s="19">
        <v>2437.0</v>
      </c>
      <c r="H550" s="19">
        <v>6925.0</v>
      </c>
      <c r="I550" s="20"/>
      <c r="J550" s="21">
        <v>-16.735</v>
      </c>
      <c r="K550" s="21">
        <v>-40.42</v>
      </c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2">
        <v>3146909.0</v>
      </c>
      <c r="B551" s="23" t="s">
        <v>2598</v>
      </c>
      <c r="C551" s="24">
        <v>12472.0</v>
      </c>
      <c r="D551" s="24">
        <v>7237.0</v>
      </c>
      <c r="E551" s="24">
        <v>6934.0</v>
      </c>
      <c r="F551" s="24">
        <v>11916.0</v>
      </c>
      <c r="G551" s="24">
        <v>2255.0</v>
      </c>
      <c r="H551" s="24">
        <v>14171.0</v>
      </c>
      <c r="I551" s="25"/>
      <c r="J551" s="26">
        <v>-19.4492</v>
      </c>
      <c r="K551" s="26">
        <v>-44.7478</v>
      </c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5.75" customHeight="1">
      <c r="A552" s="17">
        <v>3147105.0</v>
      </c>
      <c r="B552" s="18" t="s">
        <v>2599</v>
      </c>
      <c r="C552" s="19">
        <v>73007.0</v>
      </c>
      <c r="D552" s="19">
        <v>41665.0</v>
      </c>
      <c r="E552" s="19">
        <v>42587.0</v>
      </c>
      <c r="F552" s="19">
        <v>79646.0</v>
      </c>
      <c r="G552" s="19">
        <v>4606.0</v>
      </c>
      <c r="H552" s="19">
        <v>84252.0</v>
      </c>
      <c r="I552" s="20"/>
      <c r="J552" s="21">
        <v>-19.8603</v>
      </c>
      <c r="K552" s="21">
        <v>-44.6083</v>
      </c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2">
        <v>3147006.0</v>
      </c>
      <c r="B553" s="23" t="s">
        <v>2602</v>
      </c>
      <c r="C553" s="24">
        <v>75216.0</v>
      </c>
      <c r="D553" s="24">
        <v>42431.0</v>
      </c>
      <c r="E553" s="24">
        <v>42256.0</v>
      </c>
      <c r="F553" s="24">
        <v>73770.0</v>
      </c>
      <c r="G553" s="24">
        <v>10917.0</v>
      </c>
      <c r="H553" s="24">
        <v>84687.0</v>
      </c>
      <c r="I553" s="25"/>
      <c r="J553" s="26">
        <v>-17.2222</v>
      </c>
      <c r="K553" s="26">
        <v>-46.8747</v>
      </c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5.75" customHeight="1">
      <c r="A554" s="17">
        <v>3147204.0</v>
      </c>
      <c r="B554" s="18" t="s">
        <v>2603</v>
      </c>
      <c r="C554" s="19">
        <v>18942.0</v>
      </c>
      <c r="D554" s="19">
        <v>10176.0</v>
      </c>
      <c r="E554" s="19">
        <v>10065.0</v>
      </c>
      <c r="F554" s="19">
        <v>16680.0</v>
      </c>
      <c r="G554" s="19">
        <v>3561.0</v>
      </c>
      <c r="H554" s="19">
        <v>20241.0</v>
      </c>
      <c r="I554" s="20"/>
      <c r="J554" s="21">
        <v>-21.5472</v>
      </c>
      <c r="K554" s="21">
        <v>-45.7375</v>
      </c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2">
        <v>3147303.0</v>
      </c>
      <c r="B555" s="23" t="s">
        <v>2605</v>
      </c>
      <c r="C555" s="24">
        <v>17498.0</v>
      </c>
      <c r="D555" s="24">
        <v>9792.0</v>
      </c>
      <c r="E555" s="24">
        <v>9600.0</v>
      </c>
      <c r="F555" s="24">
        <v>16071.0</v>
      </c>
      <c r="G555" s="24">
        <v>3321.0</v>
      </c>
      <c r="H555" s="24">
        <v>19392.0</v>
      </c>
      <c r="I555" s="25"/>
      <c r="J555" s="26">
        <v>-22.5542</v>
      </c>
      <c r="K555" s="26">
        <v>-45.78</v>
      </c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5.75" customHeight="1">
      <c r="A556" s="17">
        <v>3147402.0</v>
      </c>
      <c r="B556" s="18" t="s">
        <v>2607</v>
      </c>
      <c r="C556" s="19">
        <v>20383.0</v>
      </c>
      <c r="D556" s="19">
        <v>11136.0</v>
      </c>
      <c r="E556" s="19">
        <v>11435.0</v>
      </c>
      <c r="F556" s="19">
        <v>19671.0</v>
      </c>
      <c r="G556" s="19">
        <v>2900.0</v>
      </c>
      <c r="H556" s="19">
        <v>22571.0</v>
      </c>
      <c r="I556" s="20"/>
      <c r="J556" s="21">
        <v>-19.2744</v>
      </c>
      <c r="K556" s="21">
        <v>-44.4042</v>
      </c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2">
        <v>3147600.0</v>
      </c>
      <c r="B557" s="23" t="s">
        <v>2609</v>
      </c>
      <c r="C557" s="24">
        <v>14855.0</v>
      </c>
      <c r="D557" s="24">
        <v>7728.0</v>
      </c>
      <c r="E557" s="24">
        <v>7856.0</v>
      </c>
      <c r="F557" s="24">
        <v>11985.0</v>
      </c>
      <c r="G557" s="24">
        <v>3599.0</v>
      </c>
      <c r="H557" s="24">
        <v>15584.0</v>
      </c>
      <c r="I557" s="25"/>
      <c r="J557" s="26">
        <v>-22.3903</v>
      </c>
      <c r="K557" s="26">
        <v>-44.9667</v>
      </c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5.75" customHeight="1">
      <c r="A558" s="17">
        <v>3147709.0</v>
      </c>
      <c r="B558" s="18" t="s">
        <v>2611</v>
      </c>
      <c r="C558" s="19">
        <v>8480.0</v>
      </c>
      <c r="D558" s="19">
        <v>4133.0</v>
      </c>
      <c r="E558" s="19">
        <v>4066.0</v>
      </c>
      <c r="F558" s="19">
        <v>6387.0</v>
      </c>
      <c r="G558" s="19">
        <v>1812.0</v>
      </c>
      <c r="H558" s="19">
        <v>8199.0</v>
      </c>
      <c r="I558" s="20"/>
      <c r="J558" s="21">
        <v>-20.6506</v>
      </c>
      <c r="K558" s="21">
        <v>-44.4956</v>
      </c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2">
        <v>3147501.0</v>
      </c>
      <c r="B559" s="23" t="s">
        <v>2613</v>
      </c>
      <c r="C559" s="24">
        <v>1946.0</v>
      </c>
      <c r="D559" s="24">
        <v>864.0</v>
      </c>
      <c r="E559" s="24">
        <v>902.0</v>
      </c>
      <c r="F559" s="24">
        <v>1011.0</v>
      </c>
      <c r="G559" s="24">
        <v>755.0</v>
      </c>
      <c r="H559" s="24">
        <v>1766.0</v>
      </c>
      <c r="I559" s="25"/>
      <c r="J559" s="26">
        <v>-19.3533</v>
      </c>
      <c r="K559" s="26">
        <v>-43.1364</v>
      </c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5.75" customHeight="1">
      <c r="A560" s="17">
        <v>3147808.0</v>
      </c>
      <c r="B560" s="18" t="s">
        <v>2616</v>
      </c>
      <c r="C560" s="19">
        <v>2164.0</v>
      </c>
      <c r="D560" s="19">
        <v>1092.0</v>
      </c>
      <c r="E560" s="19">
        <v>992.0</v>
      </c>
      <c r="F560" s="19">
        <v>1305.0</v>
      </c>
      <c r="G560" s="19">
        <v>779.0</v>
      </c>
      <c r="H560" s="19">
        <v>2084.0</v>
      </c>
      <c r="I560" s="20"/>
      <c r="J560" s="21">
        <v>-22.2094</v>
      </c>
      <c r="K560" s="21">
        <v>-44.2344</v>
      </c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2">
        <v>3147907.0</v>
      </c>
      <c r="B561" s="23" t="s">
        <v>2617</v>
      </c>
      <c r="C561" s="24">
        <v>97211.0</v>
      </c>
      <c r="D561" s="24">
        <v>52579.0</v>
      </c>
      <c r="E561" s="24">
        <v>53734.0</v>
      </c>
      <c r="F561" s="24">
        <v>100866.0</v>
      </c>
      <c r="G561" s="24">
        <v>5447.0</v>
      </c>
      <c r="H561" s="24">
        <v>106313.0</v>
      </c>
      <c r="I561" s="25"/>
      <c r="J561" s="26">
        <v>-20.7189</v>
      </c>
      <c r="K561" s="26">
        <v>-46.6097</v>
      </c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5.75" customHeight="1">
      <c r="A562" s="17">
        <v>3147956.0</v>
      </c>
      <c r="B562" s="18" t="s">
        <v>2619</v>
      </c>
      <c r="C562" s="19">
        <v>5164.0</v>
      </c>
      <c r="D562" s="19">
        <v>2921.0</v>
      </c>
      <c r="E562" s="19">
        <v>2673.0</v>
      </c>
      <c r="F562" s="19">
        <v>2304.0</v>
      </c>
      <c r="G562" s="19">
        <v>3290.0</v>
      </c>
      <c r="H562" s="19">
        <v>5594.0</v>
      </c>
      <c r="I562" s="20"/>
      <c r="J562" s="21">
        <v>-16.0764</v>
      </c>
      <c r="K562" s="21">
        <v>-44.0819</v>
      </c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2">
        <v>3148004.0</v>
      </c>
      <c r="B563" s="23" t="s">
        <v>2622</v>
      </c>
      <c r="C563" s="24">
        <v>123881.0</v>
      </c>
      <c r="D563" s="24">
        <v>67989.0</v>
      </c>
      <c r="E563" s="24">
        <v>70847.0</v>
      </c>
      <c r="F563" s="24">
        <v>127864.0</v>
      </c>
      <c r="G563" s="24">
        <v>10972.0</v>
      </c>
      <c r="H563" s="24">
        <v>138836.0</v>
      </c>
      <c r="I563" s="25"/>
      <c r="J563" s="26">
        <v>-18.5789</v>
      </c>
      <c r="K563" s="26">
        <v>-46.5181</v>
      </c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5.75" customHeight="1">
      <c r="A564" s="17">
        <v>3148103.0</v>
      </c>
      <c r="B564" s="18" t="s">
        <v>2624</v>
      </c>
      <c r="C564" s="19">
        <v>73130.0</v>
      </c>
      <c r="D564" s="19">
        <v>41979.0</v>
      </c>
      <c r="E564" s="19">
        <v>40562.0</v>
      </c>
      <c r="F564" s="19">
        <v>72822.0</v>
      </c>
      <c r="G564" s="19">
        <v>9719.0</v>
      </c>
      <c r="H564" s="19">
        <v>82541.0</v>
      </c>
      <c r="I564" s="20"/>
      <c r="J564" s="21">
        <v>-18.9439</v>
      </c>
      <c r="K564" s="21">
        <v>-46.9925</v>
      </c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2">
        <v>3148202.0</v>
      </c>
      <c r="B565" s="23" t="s">
        <v>2626</v>
      </c>
      <c r="C565" s="24">
        <v>4861.0</v>
      </c>
      <c r="D565" s="24">
        <v>2657.0</v>
      </c>
      <c r="E565" s="24">
        <v>2641.0</v>
      </c>
      <c r="F565" s="24">
        <v>4322.0</v>
      </c>
      <c r="G565" s="24">
        <v>976.0</v>
      </c>
      <c r="H565" s="24">
        <v>5298.0</v>
      </c>
      <c r="I565" s="25"/>
      <c r="J565" s="26">
        <v>-21.1525</v>
      </c>
      <c r="K565" s="26">
        <v>-42.2147</v>
      </c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5.75" customHeight="1">
      <c r="A566" s="17">
        <v>3148301.0</v>
      </c>
      <c r="B566" s="18" t="s">
        <v>2628</v>
      </c>
      <c r="C566" s="19">
        <v>9037.0</v>
      </c>
      <c r="D566" s="19">
        <v>4695.0</v>
      </c>
      <c r="E566" s="19">
        <v>4574.0</v>
      </c>
      <c r="F566" s="19">
        <v>4935.0</v>
      </c>
      <c r="G566" s="19">
        <v>4334.0</v>
      </c>
      <c r="H566" s="19">
        <v>9269.0</v>
      </c>
      <c r="I566" s="20"/>
      <c r="J566" s="21">
        <v>-20.8742</v>
      </c>
      <c r="K566" s="21">
        <v>-42.9803</v>
      </c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2">
        <v>3148400.0</v>
      </c>
      <c r="B567" s="23" t="s">
        <v>2629</v>
      </c>
      <c r="C567" s="24">
        <v>5113.0</v>
      </c>
      <c r="D567" s="24">
        <v>2385.0</v>
      </c>
      <c r="E567" s="24">
        <v>2533.0</v>
      </c>
      <c r="F567" s="24">
        <v>2303.0</v>
      </c>
      <c r="G567" s="24">
        <v>2615.0</v>
      </c>
      <c r="H567" s="24">
        <v>4918.0</v>
      </c>
      <c r="I567" s="25"/>
      <c r="J567" s="26">
        <v>-18.4275</v>
      </c>
      <c r="K567" s="26">
        <v>-42.8683</v>
      </c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5.75" customHeight="1">
      <c r="A568" s="136">
        <v>3148509.0</v>
      </c>
      <c r="B568" s="137" t="s">
        <v>2631</v>
      </c>
      <c r="C568" s="138">
        <v>8912.0</v>
      </c>
      <c r="D568" s="138">
        <v>4345.0</v>
      </c>
      <c r="E568" s="138">
        <v>4244.0</v>
      </c>
      <c r="F568" s="138">
        <v>5204.0</v>
      </c>
      <c r="G568" s="138">
        <v>3385.0</v>
      </c>
      <c r="H568" s="138">
        <v>8589.0</v>
      </c>
      <c r="I568" s="20"/>
      <c r="J568" s="21">
        <v>-17.4278</v>
      </c>
      <c r="K568" s="21">
        <v>-40.9989</v>
      </c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2">
        <v>3148608.0</v>
      </c>
      <c r="B569" s="23" t="s">
        <v>2633</v>
      </c>
      <c r="C569" s="24">
        <v>17183.0</v>
      </c>
      <c r="D569" s="24">
        <v>8530.0</v>
      </c>
      <c r="E569" s="24">
        <v>8740.0</v>
      </c>
      <c r="F569" s="24">
        <v>9105.0</v>
      </c>
      <c r="G569" s="24">
        <v>8165.0</v>
      </c>
      <c r="H569" s="24">
        <v>17270.0</v>
      </c>
      <c r="I569" s="25"/>
      <c r="J569" s="26">
        <v>-18.5486</v>
      </c>
      <c r="K569" s="26">
        <v>-42.5569</v>
      </c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5.75" customHeight="1">
      <c r="A570" s="17">
        <v>3148707.0</v>
      </c>
      <c r="B570" s="18" t="s">
        <v>2635</v>
      </c>
      <c r="C570" s="19">
        <v>23608.0</v>
      </c>
      <c r="D570" s="19">
        <v>11749.0</v>
      </c>
      <c r="E570" s="19">
        <v>12094.0</v>
      </c>
      <c r="F570" s="19">
        <v>20997.0</v>
      </c>
      <c r="G570" s="19">
        <v>2846.0</v>
      </c>
      <c r="H570" s="19">
        <v>23843.0</v>
      </c>
      <c r="I570" s="20"/>
      <c r="J570" s="21">
        <v>-16.0053</v>
      </c>
      <c r="K570" s="21">
        <v>-41.2972</v>
      </c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2">
        <v>3148756.0</v>
      </c>
      <c r="B571" s="23" t="s">
        <v>2637</v>
      </c>
      <c r="C571" s="24">
        <v>6237.0</v>
      </c>
      <c r="D571" s="24">
        <v>3455.0</v>
      </c>
      <c r="E571" s="24">
        <v>3218.0</v>
      </c>
      <c r="F571" s="24">
        <v>1807.0</v>
      </c>
      <c r="G571" s="24">
        <v>4866.0</v>
      </c>
      <c r="H571" s="24">
        <v>6673.0</v>
      </c>
      <c r="I571" s="25"/>
      <c r="J571" s="26">
        <v>-20.5206</v>
      </c>
      <c r="K571" s="26">
        <v>-42.33</v>
      </c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5.75" customHeight="1">
      <c r="A572" s="17">
        <v>3148806.0</v>
      </c>
      <c r="B572" s="18" t="s">
        <v>2638</v>
      </c>
      <c r="C572" s="19">
        <v>3925.0</v>
      </c>
      <c r="D572" s="19">
        <v>1681.0</v>
      </c>
      <c r="E572" s="19">
        <v>1684.0</v>
      </c>
      <c r="F572" s="19">
        <v>2192.0</v>
      </c>
      <c r="G572" s="19">
        <v>1173.0</v>
      </c>
      <c r="H572" s="19">
        <v>3365.0</v>
      </c>
      <c r="I572" s="20"/>
      <c r="J572" s="21">
        <v>-20.5972</v>
      </c>
      <c r="K572" s="21">
        <v>-42.7136</v>
      </c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2">
        <v>3148905.0</v>
      </c>
      <c r="B573" s="23" t="s">
        <v>2641</v>
      </c>
      <c r="C573" s="24">
        <v>3814.0</v>
      </c>
      <c r="D573" s="24">
        <v>1987.0</v>
      </c>
      <c r="E573" s="24">
        <v>1891.0</v>
      </c>
      <c r="F573" s="24">
        <v>2056.0</v>
      </c>
      <c r="G573" s="24">
        <v>1822.0</v>
      </c>
      <c r="H573" s="24">
        <v>3878.0</v>
      </c>
      <c r="I573" s="25"/>
      <c r="J573" s="26">
        <v>-20.2583</v>
      </c>
      <c r="K573" s="26">
        <v>-45.2089</v>
      </c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5.75" customHeight="1">
      <c r="A574" s="17">
        <v>3149002.0</v>
      </c>
      <c r="B574" s="18" t="s">
        <v>2642</v>
      </c>
      <c r="C574" s="19">
        <v>1822.0</v>
      </c>
      <c r="D574" s="19">
        <v>1136.0</v>
      </c>
      <c r="E574" s="19">
        <v>1051.0</v>
      </c>
      <c r="F574" s="19">
        <v>1297.0</v>
      </c>
      <c r="G574" s="19">
        <v>890.0</v>
      </c>
      <c r="H574" s="19">
        <v>2187.0</v>
      </c>
      <c r="I574" s="20"/>
      <c r="J574" s="21">
        <v>-20.8303</v>
      </c>
      <c r="K574" s="21">
        <v>-42.1542</v>
      </c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2">
        <v>3149101.0</v>
      </c>
      <c r="B575" s="23" t="s">
        <v>2645</v>
      </c>
      <c r="C575" s="24">
        <v>12009.0</v>
      </c>
      <c r="D575" s="24">
        <v>5858.0</v>
      </c>
      <c r="E575" s="24">
        <v>5609.0</v>
      </c>
      <c r="F575" s="24">
        <v>5563.0</v>
      </c>
      <c r="G575" s="24">
        <v>5904.0</v>
      </c>
      <c r="H575" s="24">
        <v>11467.0</v>
      </c>
      <c r="I575" s="25"/>
      <c r="J575" s="26">
        <v>-22.2428</v>
      </c>
      <c r="K575" s="26">
        <v>-45.4658</v>
      </c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5.75" customHeight="1">
      <c r="A576" s="17">
        <v>3149150.0</v>
      </c>
      <c r="B576" s="18" t="s">
        <v>2646</v>
      </c>
      <c r="C576" s="19">
        <v>8871.0</v>
      </c>
      <c r="D576" s="19">
        <v>5291.0</v>
      </c>
      <c r="E576" s="19">
        <v>5019.0</v>
      </c>
      <c r="F576" s="19">
        <v>6323.0</v>
      </c>
      <c r="G576" s="19">
        <v>3987.0</v>
      </c>
      <c r="H576" s="19">
        <v>10310.0</v>
      </c>
      <c r="I576" s="20"/>
      <c r="J576" s="21">
        <v>-15.6067</v>
      </c>
      <c r="K576" s="21">
        <v>-44.3914</v>
      </c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2">
        <v>3149200.0</v>
      </c>
      <c r="B577" s="23" t="s">
        <v>2649</v>
      </c>
      <c r="C577" s="24">
        <v>3361.0</v>
      </c>
      <c r="D577" s="24">
        <v>1798.0</v>
      </c>
      <c r="E577" s="24">
        <v>1692.0</v>
      </c>
      <c r="F577" s="24">
        <v>2927.0</v>
      </c>
      <c r="G577" s="24">
        <v>563.0</v>
      </c>
      <c r="H577" s="24">
        <v>3490.0</v>
      </c>
      <c r="I577" s="25"/>
      <c r="J577" s="26">
        <v>-19.2278</v>
      </c>
      <c r="K577" s="26">
        <v>-47.4622</v>
      </c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5.75" customHeight="1">
      <c r="A578" s="17">
        <v>3149309.0</v>
      </c>
      <c r="B578" s="18" t="s">
        <v>2650</v>
      </c>
      <c r="C578" s="19">
        <v>53957.0</v>
      </c>
      <c r="D578" s="19">
        <v>28729.0</v>
      </c>
      <c r="E578" s="19">
        <v>29967.0</v>
      </c>
      <c r="F578" s="19">
        <v>49939.0</v>
      </c>
      <c r="G578" s="19">
        <v>8757.0</v>
      </c>
      <c r="H578" s="19">
        <v>58696.0</v>
      </c>
      <c r="I578" s="20"/>
      <c r="J578" s="21">
        <v>-19.6181</v>
      </c>
      <c r="K578" s="21">
        <v>-44.0431</v>
      </c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2">
        <v>3149408.0</v>
      </c>
      <c r="B579" s="23" t="s">
        <v>2652</v>
      </c>
      <c r="C579" s="24">
        <v>1787.0</v>
      </c>
      <c r="D579" s="24">
        <v>951.0</v>
      </c>
      <c r="E579" s="24">
        <v>838.0</v>
      </c>
      <c r="F579" s="24">
        <v>965.0</v>
      </c>
      <c r="G579" s="24">
        <v>824.0</v>
      </c>
      <c r="H579" s="24">
        <v>1789.0</v>
      </c>
      <c r="I579" s="25"/>
      <c r="J579" s="26">
        <v>-21.7064</v>
      </c>
      <c r="K579" s="26">
        <v>-43.7456</v>
      </c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5.75" customHeight="1">
      <c r="A580" s="17">
        <v>3149507.0</v>
      </c>
      <c r="B580" s="18" t="s">
        <v>2654</v>
      </c>
      <c r="C580" s="19">
        <v>3016.0</v>
      </c>
      <c r="D580" s="19">
        <v>1563.0</v>
      </c>
      <c r="E580" s="19">
        <v>1602.0</v>
      </c>
      <c r="F580" s="19">
        <v>2916.0</v>
      </c>
      <c r="G580" s="19">
        <v>249.0</v>
      </c>
      <c r="H580" s="19">
        <v>3165.0</v>
      </c>
      <c r="I580" s="20"/>
      <c r="J580" s="21">
        <v>-21.8342</v>
      </c>
      <c r="K580" s="21">
        <v>-43.1206</v>
      </c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2">
        <v>3149606.0</v>
      </c>
      <c r="B581" s="23" t="s">
        <v>2656</v>
      </c>
      <c r="C581" s="24">
        <v>3717.0</v>
      </c>
      <c r="D581" s="24">
        <v>2042.0</v>
      </c>
      <c r="E581" s="24">
        <v>2033.0</v>
      </c>
      <c r="F581" s="24">
        <v>2953.0</v>
      </c>
      <c r="G581" s="24">
        <v>1122.0</v>
      </c>
      <c r="H581" s="24">
        <v>4075.0</v>
      </c>
      <c r="I581" s="25"/>
      <c r="J581" s="26">
        <v>-19.6328</v>
      </c>
      <c r="K581" s="26">
        <v>-44.6589</v>
      </c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5.75" customHeight="1">
      <c r="A582" s="17">
        <v>3149705.0</v>
      </c>
      <c r="B582" s="18" t="s">
        <v>2658</v>
      </c>
      <c r="C582" s="19">
        <v>5707.0</v>
      </c>
      <c r="D582" s="19">
        <v>4555.0</v>
      </c>
      <c r="E582" s="19">
        <v>4357.0</v>
      </c>
      <c r="F582" s="19">
        <v>7862.0</v>
      </c>
      <c r="G582" s="19">
        <v>1050.0</v>
      </c>
      <c r="H582" s="19">
        <v>8912.0</v>
      </c>
      <c r="I582" s="20"/>
      <c r="J582" s="21">
        <v>-19.9528</v>
      </c>
      <c r="K582" s="21">
        <v>-45.0842</v>
      </c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2">
        <v>3149804.0</v>
      </c>
      <c r="B583" s="23" t="s">
        <v>2660</v>
      </c>
      <c r="C583" s="24">
        <v>12364.0</v>
      </c>
      <c r="D583" s="24">
        <v>7530.0</v>
      </c>
      <c r="E583" s="24">
        <v>6861.0</v>
      </c>
      <c r="F583" s="24">
        <v>9955.0</v>
      </c>
      <c r="G583" s="24">
        <v>4436.0</v>
      </c>
      <c r="H583" s="24">
        <v>14391.0</v>
      </c>
      <c r="I583" s="25"/>
      <c r="J583" s="26">
        <v>-19.3528</v>
      </c>
      <c r="K583" s="26">
        <v>-47.2928</v>
      </c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5.75" customHeight="1">
      <c r="A584" s="17">
        <v>3149903.0</v>
      </c>
      <c r="B584" s="18" t="s">
        <v>2662</v>
      </c>
      <c r="C584" s="19">
        <v>18736.0</v>
      </c>
      <c r="D584" s="19">
        <v>9898.0</v>
      </c>
      <c r="E584" s="19">
        <v>10242.0</v>
      </c>
      <c r="F584" s="19">
        <v>17817.0</v>
      </c>
      <c r="G584" s="19">
        <v>2323.0</v>
      </c>
      <c r="H584" s="19">
        <v>20140.0</v>
      </c>
      <c r="I584" s="20"/>
      <c r="J584" s="21">
        <v>-21.0908</v>
      </c>
      <c r="K584" s="21">
        <v>-45.0914</v>
      </c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2">
        <v>3149952.0</v>
      </c>
      <c r="B585" s="23" t="s">
        <v>2664</v>
      </c>
      <c r="C585" s="24">
        <v>7445.0</v>
      </c>
      <c r="D585" s="24">
        <v>3450.0</v>
      </c>
      <c r="E585" s="24">
        <v>3580.0</v>
      </c>
      <c r="F585" s="24">
        <v>5283.0</v>
      </c>
      <c r="G585" s="24">
        <v>1747.0</v>
      </c>
      <c r="H585" s="24">
        <v>7030.0</v>
      </c>
      <c r="I585" s="25"/>
      <c r="J585" s="26">
        <v>-19.1575</v>
      </c>
      <c r="K585" s="26">
        <v>-42.2336</v>
      </c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5.75" customHeight="1">
      <c r="A586" s="17">
        <v>3150000.0</v>
      </c>
      <c r="B586" s="18" t="s">
        <v>2665</v>
      </c>
      <c r="C586" s="19">
        <v>4037.0</v>
      </c>
      <c r="D586" s="19">
        <v>2047.0</v>
      </c>
      <c r="E586" s="19">
        <v>2082.0</v>
      </c>
      <c r="F586" s="19">
        <v>3260.0</v>
      </c>
      <c r="G586" s="19">
        <v>869.0</v>
      </c>
      <c r="H586" s="19">
        <v>4129.0</v>
      </c>
      <c r="I586" s="20"/>
      <c r="J586" s="21">
        <v>-18.3569</v>
      </c>
      <c r="K586" s="21">
        <v>-41.5981</v>
      </c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2">
        <v>3150109.0</v>
      </c>
      <c r="B587" s="23" t="s">
        <v>2667</v>
      </c>
      <c r="C587" s="24">
        <v>3008.0</v>
      </c>
      <c r="D587" s="24">
        <v>1490.0</v>
      </c>
      <c r="E587" s="24">
        <v>1354.0</v>
      </c>
      <c r="F587" s="24">
        <v>1673.0</v>
      </c>
      <c r="G587" s="24">
        <v>1171.0</v>
      </c>
      <c r="H587" s="24">
        <v>2844.0</v>
      </c>
      <c r="I587" s="25"/>
      <c r="J587" s="26">
        <v>-21.5094</v>
      </c>
      <c r="K587" s="26">
        <v>-43.3228</v>
      </c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5.75" customHeight="1">
      <c r="A588" s="17">
        <v>3150158.0</v>
      </c>
      <c r="B588" s="18" t="s">
        <v>2669</v>
      </c>
      <c r="C588" s="19">
        <v>5347.0</v>
      </c>
      <c r="D588" s="19">
        <v>3644.0</v>
      </c>
      <c r="E588" s="19">
        <v>3457.0</v>
      </c>
      <c r="F588" s="19">
        <v>4601.0</v>
      </c>
      <c r="G588" s="19">
        <v>2500.0</v>
      </c>
      <c r="H588" s="19">
        <v>7101.0</v>
      </c>
      <c r="I588" s="20"/>
      <c r="J588" s="21">
        <v>-19.7594</v>
      </c>
      <c r="K588" s="21">
        <v>-42.0758</v>
      </c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2">
        <v>3150208.0</v>
      </c>
      <c r="B589" s="23" t="s">
        <v>2671</v>
      </c>
      <c r="C589" s="24">
        <v>4029.0</v>
      </c>
      <c r="D589" s="24">
        <v>1992.0</v>
      </c>
      <c r="E589" s="24">
        <v>2071.0</v>
      </c>
      <c r="F589" s="24">
        <v>3179.0</v>
      </c>
      <c r="G589" s="24">
        <v>884.0</v>
      </c>
      <c r="H589" s="24">
        <v>4063.0</v>
      </c>
      <c r="I589" s="25"/>
      <c r="J589" s="26">
        <v>-20.2453</v>
      </c>
      <c r="K589" s="26">
        <v>-42.7342</v>
      </c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5.75" customHeight="1">
      <c r="A590" s="17">
        <v>3150307.0</v>
      </c>
      <c r="B590" s="18" t="s">
        <v>2672</v>
      </c>
      <c r="C590" s="19">
        <v>5063.0</v>
      </c>
      <c r="D590" s="19">
        <v>2386.0</v>
      </c>
      <c r="E590" s="19">
        <v>2323.0</v>
      </c>
      <c r="F590" s="19">
        <v>3477.0</v>
      </c>
      <c r="G590" s="19">
        <v>1232.0</v>
      </c>
      <c r="H590" s="19">
        <v>4709.0</v>
      </c>
      <c r="I590" s="20"/>
      <c r="J590" s="21">
        <v>-21.4686</v>
      </c>
      <c r="K590" s="21">
        <v>-44.1961</v>
      </c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2">
        <v>3150406.0</v>
      </c>
      <c r="B591" s="23" t="s">
        <v>2675</v>
      </c>
      <c r="C591" s="24">
        <v>4274.0</v>
      </c>
      <c r="D591" s="24">
        <v>2418.0</v>
      </c>
      <c r="E591" s="24">
        <v>2227.0</v>
      </c>
      <c r="F591" s="24">
        <v>2122.0</v>
      </c>
      <c r="G591" s="24">
        <v>2523.0</v>
      </c>
      <c r="H591" s="24">
        <v>4645.0</v>
      </c>
      <c r="I591" s="25"/>
      <c r="J591" s="26">
        <v>-20.4711</v>
      </c>
      <c r="K591" s="26">
        <v>-44.2272</v>
      </c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5.75" customHeight="1">
      <c r="A592" s="17">
        <v>3150505.0</v>
      </c>
      <c r="B592" s="18" t="s">
        <v>2676</v>
      </c>
      <c r="C592" s="19">
        <v>7824.0</v>
      </c>
      <c r="D592" s="19">
        <v>4243.0</v>
      </c>
      <c r="E592" s="19">
        <v>3993.0</v>
      </c>
      <c r="F592" s="19">
        <v>6945.0</v>
      </c>
      <c r="G592" s="19">
        <v>1291.0</v>
      </c>
      <c r="H592" s="19">
        <v>8236.0</v>
      </c>
      <c r="I592" s="20"/>
      <c r="J592" s="21">
        <v>-20.4839</v>
      </c>
      <c r="K592" s="21">
        <v>-45.7989</v>
      </c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2">
        <v>3150539.0</v>
      </c>
      <c r="B593" s="23" t="s">
        <v>2679</v>
      </c>
      <c r="C593" s="24">
        <v>3820.0</v>
      </c>
      <c r="D593" s="24">
        <v>2199.0</v>
      </c>
      <c r="E593" s="24">
        <v>2221.0</v>
      </c>
      <c r="F593" s="24">
        <v>4035.0</v>
      </c>
      <c r="G593" s="24">
        <v>385.0</v>
      </c>
      <c r="H593" s="24">
        <v>4420.0</v>
      </c>
      <c r="I593" s="25"/>
      <c r="J593" s="26">
        <v>-19.7275</v>
      </c>
      <c r="K593" s="26">
        <v>-42.4081</v>
      </c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5.75" customHeight="1">
      <c r="A594" s="17">
        <v>3150570.0</v>
      </c>
      <c r="B594" s="18" t="s">
        <v>2680</v>
      </c>
      <c r="C594" s="19">
        <v>6949.0</v>
      </c>
      <c r="D594" s="19">
        <v>3780.0</v>
      </c>
      <c r="E594" s="19">
        <v>3435.0</v>
      </c>
      <c r="F594" s="19">
        <v>2536.0</v>
      </c>
      <c r="G594" s="19">
        <v>4679.0</v>
      </c>
      <c r="H594" s="19">
        <v>7215.0</v>
      </c>
      <c r="I594" s="20"/>
      <c r="J594" s="21">
        <v>-16.0589</v>
      </c>
      <c r="K594" s="21">
        <v>-45.1556</v>
      </c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65">
        <v>3150604.0</v>
      </c>
      <c r="B595" s="67" t="s">
        <v>2683</v>
      </c>
      <c r="C595" s="68">
        <v>6509.0</v>
      </c>
      <c r="D595" s="68">
        <v>3233.0</v>
      </c>
      <c r="E595" s="68">
        <v>3173.0</v>
      </c>
      <c r="F595" s="68">
        <v>3034.0</v>
      </c>
      <c r="G595" s="68">
        <v>3372.0</v>
      </c>
      <c r="H595" s="68">
        <v>6406.0</v>
      </c>
      <c r="I595" s="25"/>
      <c r="J595" s="26">
        <v>-20.5078</v>
      </c>
      <c r="K595" s="26">
        <v>-44.4825</v>
      </c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5.75" customHeight="1">
      <c r="A596" s="17">
        <v>3150703.0</v>
      </c>
      <c r="B596" s="18" t="s">
        <v>2684</v>
      </c>
      <c r="C596" s="19">
        <v>2741.0</v>
      </c>
      <c r="D596" s="19">
        <v>2549.0</v>
      </c>
      <c r="E596" s="19">
        <v>2115.0</v>
      </c>
      <c r="F596" s="19">
        <v>4139.0</v>
      </c>
      <c r="G596" s="19">
        <v>525.0</v>
      </c>
      <c r="H596" s="19">
        <v>4664.0</v>
      </c>
      <c r="I596" s="20"/>
      <c r="J596" s="21">
        <v>-19.9069</v>
      </c>
      <c r="K596" s="21">
        <v>-48.7006</v>
      </c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2">
        <v>3150802.0</v>
      </c>
      <c r="B597" s="23" t="s">
        <v>2687</v>
      </c>
      <c r="C597" s="24">
        <v>17010.0</v>
      </c>
      <c r="D597" s="24">
        <v>8647.0</v>
      </c>
      <c r="E597" s="24">
        <v>8583.0</v>
      </c>
      <c r="F597" s="24">
        <v>5957.0</v>
      </c>
      <c r="G597" s="24">
        <v>11273.0</v>
      </c>
      <c r="H597" s="24">
        <v>17230.0</v>
      </c>
      <c r="I597" s="25"/>
      <c r="J597" s="26">
        <v>-20.6847</v>
      </c>
      <c r="K597" s="26">
        <v>-43.3003</v>
      </c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5.75" customHeight="1">
      <c r="A598" s="17">
        <v>3150901.0</v>
      </c>
      <c r="B598" s="18" t="s">
        <v>2688</v>
      </c>
      <c r="C598" s="19">
        <v>4974.0</v>
      </c>
      <c r="D598" s="19">
        <v>2703.0</v>
      </c>
      <c r="E598" s="19">
        <v>2516.0</v>
      </c>
      <c r="F598" s="19">
        <v>1772.0</v>
      </c>
      <c r="G598" s="19">
        <v>3447.0</v>
      </c>
      <c r="H598" s="19">
        <v>5219.0</v>
      </c>
      <c r="I598" s="20"/>
      <c r="J598" s="21">
        <v>-22.5278</v>
      </c>
      <c r="K598" s="21">
        <v>-45.4953</v>
      </c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2">
        <v>3151008.0</v>
      </c>
      <c r="B599" s="23" t="s">
        <v>2691</v>
      </c>
      <c r="C599" s="24">
        <v>7399.0</v>
      </c>
      <c r="D599" s="24">
        <v>4066.0</v>
      </c>
      <c r="E599" s="24">
        <v>3950.0</v>
      </c>
      <c r="F599" s="24">
        <v>4953.0</v>
      </c>
      <c r="G599" s="24">
        <v>3063.0</v>
      </c>
      <c r="H599" s="24">
        <v>8016.0</v>
      </c>
      <c r="I599" s="25"/>
      <c r="J599" s="26">
        <v>-22.4011</v>
      </c>
      <c r="K599" s="26">
        <v>-45.5317</v>
      </c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5.75" customHeight="1">
      <c r="A600" s="17">
        <v>3151107.0</v>
      </c>
      <c r="B600" s="18" t="s">
        <v>2693</v>
      </c>
      <c r="C600" s="19">
        <v>10034.0</v>
      </c>
      <c r="D600" s="19">
        <v>5107.0</v>
      </c>
      <c r="E600" s="19">
        <v>5259.0</v>
      </c>
      <c r="F600" s="19">
        <v>9105.0</v>
      </c>
      <c r="G600" s="19">
        <v>1261.0</v>
      </c>
      <c r="H600" s="19">
        <v>10366.0</v>
      </c>
      <c r="I600" s="20"/>
      <c r="J600" s="21">
        <v>-21.6564</v>
      </c>
      <c r="K600" s="21">
        <v>-42.3456</v>
      </c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2">
        <v>3151206.0</v>
      </c>
      <c r="B601" s="23" t="s">
        <v>2695</v>
      </c>
      <c r="C601" s="24">
        <v>50300.0</v>
      </c>
      <c r="D601" s="24">
        <v>26158.0</v>
      </c>
      <c r="E601" s="24">
        <v>27221.0</v>
      </c>
      <c r="F601" s="24">
        <v>52396.0</v>
      </c>
      <c r="G601" s="24">
        <v>983.0</v>
      </c>
      <c r="H601" s="24">
        <v>53379.0</v>
      </c>
      <c r="I601" s="25"/>
      <c r="J601" s="26">
        <v>-17.345</v>
      </c>
      <c r="K601" s="26">
        <v>-44.9419</v>
      </c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5.75" customHeight="1">
      <c r="A602" s="17">
        <v>3151305.0</v>
      </c>
      <c r="B602" s="18" t="s">
        <v>2697</v>
      </c>
      <c r="C602" s="19">
        <v>11140.0</v>
      </c>
      <c r="D602" s="19">
        <v>5440.0</v>
      </c>
      <c r="E602" s="19">
        <v>5426.0</v>
      </c>
      <c r="F602" s="19">
        <v>8818.0</v>
      </c>
      <c r="G602" s="19">
        <v>2048.0</v>
      </c>
      <c r="H602" s="19">
        <v>10866.0</v>
      </c>
      <c r="I602" s="20"/>
      <c r="J602" s="21">
        <v>-21.2764</v>
      </c>
      <c r="K602" s="21">
        <v>-43.0264</v>
      </c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2">
        <v>3151404.0</v>
      </c>
      <c r="B603" s="23" t="s">
        <v>2699</v>
      </c>
      <c r="C603" s="24">
        <v>22269.0</v>
      </c>
      <c r="D603" s="24">
        <v>12553.0</v>
      </c>
      <c r="E603" s="24">
        <v>12786.0</v>
      </c>
      <c r="F603" s="24">
        <v>22638.0</v>
      </c>
      <c r="G603" s="24">
        <v>2701.0</v>
      </c>
      <c r="H603" s="24">
        <v>25339.0</v>
      </c>
      <c r="I603" s="25"/>
      <c r="J603" s="26">
        <v>-19.6828</v>
      </c>
      <c r="K603" s="26">
        <v>-44.8903</v>
      </c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5.75" customHeight="1">
      <c r="A604" s="17">
        <v>3151503.0</v>
      </c>
      <c r="B604" s="18" t="s">
        <v>2701</v>
      </c>
      <c r="C604" s="19">
        <v>28783.0</v>
      </c>
      <c r="D604" s="19">
        <v>15850.0</v>
      </c>
      <c r="E604" s="19">
        <v>16035.0</v>
      </c>
      <c r="F604" s="19">
        <v>28566.0</v>
      </c>
      <c r="G604" s="19">
        <v>3319.0</v>
      </c>
      <c r="H604" s="19">
        <v>31885.0</v>
      </c>
      <c r="I604" s="20"/>
      <c r="J604" s="21">
        <v>-20.4653</v>
      </c>
      <c r="K604" s="21">
        <v>-45.9581</v>
      </c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2">
        <v>3151602.0</v>
      </c>
      <c r="B605" s="23" t="s">
        <v>2704</v>
      </c>
      <c r="C605" s="24">
        <v>8297.0</v>
      </c>
      <c r="D605" s="24">
        <v>5458.0</v>
      </c>
      <c r="E605" s="24">
        <v>4935.0</v>
      </c>
      <c r="F605" s="24">
        <v>10100.0</v>
      </c>
      <c r="G605" s="24">
        <v>293.0</v>
      </c>
      <c r="H605" s="24">
        <v>10393.0</v>
      </c>
      <c r="I605" s="25"/>
      <c r="J605" s="26">
        <v>-20.1378</v>
      </c>
      <c r="K605" s="26">
        <v>-48.7019</v>
      </c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5.75" customHeight="1">
      <c r="A606" s="17">
        <v>3151701.0</v>
      </c>
      <c r="B606" s="18" t="s">
        <v>2705</v>
      </c>
      <c r="C606" s="19">
        <v>15148.0</v>
      </c>
      <c r="D606" s="19">
        <v>8215.0</v>
      </c>
      <c r="E606" s="19">
        <v>7746.0</v>
      </c>
      <c r="F606" s="19">
        <v>9285.0</v>
      </c>
      <c r="G606" s="19">
        <v>6676.0</v>
      </c>
      <c r="H606" s="19">
        <v>15961.0</v>
      </c>
      <c r="I606" s="20"/>
      <c r="J606" s="21">
        <v>-21.7808</v>
      </c>
      <c r="K606" s="21">
        <v>-45.965</v>
      </c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2">
        <v>3151800.0</v>
      </c>
      <c r="B607" s="23" t="s">
        <v>2707</v>
      </c>
      <c r="C607" s="24">
        <v>135627.0</v>
      </c>
      <c r="D607" s="24">
        <v>73681.0</v>
      </c>
      <c r="E607" s="24">
        <v>78815.0</v>
      </c>
      <c r="F607" s="24">
        <v>148785.0</v>
      </c>
      <c r="G607" s="24">
        <v>3711.0</v>
      </c>
      <c r="H607" s="24">
        <v>152496.0</v>
      </c>
      <c r="I607" s="25"/>
      <c r="J607" s="26">
        <v>-21.7878</v>
      </c>
      <c r="K607" s="26">
        <v>-46.5614</v>
      </c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5.75" customHeight="1">
      <c r="A608" s="17">
        <v>3151909.0</v>
      </c>
      <c r="B608" s="18" t="s">
        <v>2710</v>
      </c>
      <c r="C608" s="19">
        <v>9851.0</v>
      </c>
      <c r="D608" s="19">
        <v>4520.0</v>
      </c>
      <c r="E608" s="19">
        <v>4478.0</v>
      </c>
      <c r="F608" s="19">
        <v>5408.0</v>
      </c>
      <c r="G608" s="19">
        <v>3590.0</v>
      </c>
      <c r="H608" s="19">
        <v>8998.0</v>
      </c>
      <c r="I608" s="20"/>
      <c r="J608" s="21">
        <v>-19.6197</v>
      </c>
      <c r="K608" s="21">
        <v>-41.6369</v>
      </c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2">
        <v>3152006.0</v>
      </c>
      <c r="B609" s="23" t="s">
        <v>2711</v>
      </c>
      <c r="C609" s="24">
        <v>26089.0</v>
      </c>
      <c r="D609" s="24">
        <v>14625.0</v>
      </c>
      <c r="E609" s="24">
        <v>14458.0</v>
      </c>
      <c r="F609" s="24">
        <v>25744.0</v>
      </c>
      <c r="G609" s="24">
        <v>3339.0</v>
      </c>
      <c r="H609" s="24">
        <v>29083.0</v>
      </c>
      <c r="I609" s="25"/>
      <c r="J609" s="26">
        <v>-19.2244</v>
      </c>
      <c r="K609" s="26">
        <v>-44.9353</v>
      </c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5.75" customHeight="1">
      <c r="A610" s="17">
        <v>3152105.0</v>
      </c>
      <c r="B610" s="18" t="s">
        <v>2713</v>
      </c>
      <c r="C610" s="19">
        <v>55303.0</v>
      </c>
      <c r="D610" s="19">
        <v>27487.0</v>
      </c>
      <c r="E610" s="19">
        <v>29874.0</v>
      </c>
      <c r="F610" s="19">
        <v>51152.0</v>
      </c>
      <c r="G610" s="19">
        <v>6209.0</v>
      </c>
      <c r="H610" s="19">
        <v>57361.0</v>
      </c>
      <c r="I610" s="20"/>
      <c r="J610" s="21">
        <v>-20.4164</v>
      </c>
      <c r="K610" s="21">
        <v>-42.9086</v>
      </c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2">
        <v>3152131.0</v>
      </c>
      <c r="B611" s="23" t="s">
        <v>2715</v>
      </c>
      <c r="C611" s="24">
        <v>3651.0</v>
      </c>
      <c r="D611" s="24">
        <v>2019.0</v>
      </c>
      <c r="E611" s="24">
        <v>1947.0</v>
      </c>
      <c r="F611" s="24">
        <v>2581.0</v>
      </c>
      <c r="G611" s="24">
        <v>1385.0</v>
      </c>
      <c r="H611" s="24">
        <v>3966.0</v>
      </c>
      <c r="I611" s="25"/>
      <c r="J611" s="26">
        <v>-16.6306</v>
      </c>
      <c r="K611" s="26">
        <v>-45.0656</v>
      </c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5.75" customHeight="1">
      <c r="A612" s="17">
        <v>3152170.0</v>
      </c>
      <c r="B612" s="18" t="s">
        <v>2717</v>
      </c>
      <c r="C612" s="19">
        <v>10529.0</v>
      </c>
      <c r="D612" s="19">
        <v>5797.0</v>
      </c>
      <c r="E612" s="19">
        <v>5548.0</v>
      </c>
      <c r="F612" s="19">
        <v>4031.0</v>
      </c>
      <c r="G612" s="19">
        <v>7314.0</v>
      </c>
      <c r="H612" s="19">
        <v>11345.0</v>
      </c>
      <c r="I612" s="20"/>
      <c r="J612" s="21">
        <v>-16.7528</v>
      </c>
      <c r="K612" s="21">
        <v>-41.5042</v>
      </c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2">
        <v>3152204.0</v>
      </c>
      <c r="B613" s="23" t="s">
        <v>2718</v>
      </c>
      <c r="C613" s="24">
        <v>37890.0</v>
      </c>
      <c r="D613" s="24">
        <v>18832.0</v>
      </c>
      <c r="E613" s="24">
        <v>18806.0</v>
      </c>
      <c r="F613" s="24">
        <v>19349.0</v>
      </c>
      <c r="G613" s="24">
        <v>18289.0</v>
      </c>
      <c r="H613" s="24">
        <v>37638.0</v>
      </c>
      <c r="I613" s="25"/>
      <c r="J613" s="26">
        <v>-15.7433</v>
      </c>
      <c r="K613" s="26">
        <v>-43.0283</v>
      </c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5.75" customHeight="1">
      <c r="A614" s="17">
        <v>3152303.0</v>
      </c>
      <c r="B614" s="18" t="s">
        <v>2720</v>
      </c>
      <c r="C614" s="19">
        <v>9474.0</v>
      </c>
      <c r="D614" s="19">
        <v>5303.0</v>
      </c>
      <c r="E614" s="19">
        <v>5107.0</v>
      </c>
      <c r="F614" s="19">
        <v>4832.0</v>
      </c>
      <c r="G614" s="19">
        <v>5578.0</v>
      </c>
      <c r="H614" s="19">
        <v>10410.0</v>
      </c>
      <c r="I614" s="20"/>
      <c r="J614" s="21">
        <v>-20.6733</v>
      </c>
      <c r="K614" s="21">
        <v>-43.0844</v>
      </c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2">
        <v>3152402.0</v>
      </c>
      <c r="B615" s="23" t="s">
        <v>2722</v>
      </c>
      <c r="C615" s="24">
        <v>14780.0</v>
      </c>
      <c r="D615" s="24">
        <v>7724.0</v>
      </c>
      <c r="E615" s="24">
        <v>7944.0</v>
      </c>
      <c r="F615" s="24">
        <v>9326.0</v>
      </c>
      <c r="G615" s="24">
        <v>6342.0</v>
      </c>
      <c r="H615" s="24">
        <v>15668.0</v>
      </c>
      <c r="I615" s="25"/>
      <c r="J615" s="26">
        <v>-17.8067</v>
      </c>
      <c r="K615" s="26">
        <v>-41.7864</v>
      </c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5.75" customHeight="1">
      <c r="A616" s="17">
        <v>3152501.0</v>
      </c>
      <c r="B616" s="18" t="s">
        <v>2724</v>
      </c>
      <c r="C616" s="19">
        <v>106776.0</v>
      </c>
      <c r="D616" s="19">
        <v>64461.0</v>
      </c>
      <c r="E616" s="19">
        <v>66125.0</v>
      </c>
      <c r="F616" s="19">
        <v>119602.0</v>
      </c>
      <c r="G616" s="19">
        <v>10984.0</v>
      </c>
      <c r="H616" s="19">
        <v>130586.0</v>
      </c>
      <c r="I616" s="20"/>
      <c r="J616" s="21">
        <v>-22.23</v>
      </c>
      <c r="K616" s="21">
        <v>-45.9364</v>
      </c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2">
        <v>3152600.0</v>
      </c>
      <c r="B617" s="23" t="s">
        <v>2726</v>
      </c>
      <c r="C617" s="24">
        <v>6669.0</v>
      </c>
      <c r="D617" s="24">
        <v>3134.0</v>
      </c>
      <c r="E617" s="24">
        <v>3079.0</v>
      </c>
      <c r="F617" s="24">
        <v>3658.0</v>
      </c>
      <c r="G617" s="24">
        <v>2555.0</v>
      </c>
      <c r="H617" s="24">
        <v>6213.0</v>
      </c>
      <c r="I617" s="25"/>
      <c r="J617" s="26">
        <v>-22.1936</v>
      </c>
      <c r="K617" s="26">
        <v>-44.9725</v>
      </c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5.75" customHeight="1">
      <c r="A618" s="17">
        <v>3152709.0</v>
      </c>
      <c r="B618" s="18" t="s">
        <v>2728</v>
      </c>
      <c r="C618" s="19">
        <v>7703.0</v>
      </c>
      <c r="D618" s="19">
        <v>4217.0</v>
      </c>
      <c r="E618" s="19">
        <v>4178.0</v>
      </c>
      <c r="F618" s="19">
        <v>5938.0</v>
      </c>
      <c r="G618" s="19">
        <v>2457.0</v>
      </c>
      <c r="H618" s="19">
        <v>8395.0</v>
      </c>
      <c r="I618" s="20"/>
      <c r="J618" s="21">
        <v>-21.0575</v>
      </c>
      <c r="K618" s="21">
        <v>-44.0797</v>
      </c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2">
        <v>3152808.0</v>
      </c>
      <c r="B619" s="23" t="s">
        <v>2730</v>
      </c>
      <c r="C619" s="24">
        <v>23576.0</v>
      </c>
      <c r="D619" s="24">
        <v>13264.0</v>
      </c>
      <c r="E619" s="24">
        <v>12541.0</v>
      </c>
      <c r="F619" s="24">
        <v>19380.0</v>
      </c>
      <c r="G619" s="24">
        <v>6425.0</v>
      </c>
      <c r="H619" s="24">
        <v>25805.0</v>
      </c>
      <c r="I619" s="25"/>
      <c r="J619" s="26">
        <v>-7.6908</v>
      </c>
      <c r="K619" s="26">
        <v>-37.0803</v>
      </c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5.75" customHeight="1">
      <c r="A620" s="17">
        <v>3152907.0</v>
      </c>
      <c r="B620" s="18" t="s">
        <v>2732</v>
      </c>
      <c r="C620" s="19">
        <v>9217.0</v>
      </c>
      <c r="D620" s="19">
        <v>4456.0</v>
      </c>
      <c r="E620" s="19">
        <v>4352.0</v>
      </c>
      <c r="F620" s="19">
        <v>7794.0</v>
      </c>
      <c r="G620" s="19">
        <v>1014.0</v>
      </c>
      <c r="H620" s="19">
        <v>8808.0</v>
      </c>
      <c r="I620" s="20"/>
      <c r="J620" s="21">
        <v>-20.7447</v>
      </c>
      <c r="K620" s="21">
        <v>-46.8608</v>
      </c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2">
        <v>3153004.0</v>
      </c>
      <c r="B621" s="23" t="s">
        <v>2734</v>
      </c>
      <c r="C621" s="24">
        <v>2883.0</v>
      </c>
      <c r="D621" s="24">
        <v>1707.0</v>
      </c>
      <c r="E621" s="24">
        <v>1578.0</v>
      </c>
      <c r="F621" s="24">
        <v>1779.0</v>
      </c>
      <c r="G621" s="24">
        <v>1506.0</v>
      </c>
      <c r="H621" s="24">
        <v>3285.0</v>
      </c>
      <c r="I621" s="25"/>
      <c r="J621" s="26">
        <v>-19.7511</v>
      </c>
      <c r="K621" s="26">
        <v>-46.3781</v>
      </c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5.75" customHeight="1">
      <c r="A622" s="136">
        <v>3153103.0</v>
      </c>
      <c r="B622" s="137" t="s">
        <v>2735</v>
      </c>
      <c r="C622" s="138">
        <v>5847.0</v>
      </c>
      <c r="D622" s="138">
        <v>2780.0</v>
      </c>
      <c r="E622" s="138">
        <v>2757.0</v>
      </c>
      <c r="F622" s="138">
        <v>1642.0</v>
      </c>
      <c r="G622" s="138">
        <v>3895.0</v>
      </c>
      <c r="H622" s="138">
        <v>5537.0</v>
      </c>
      <c r="I622" s="20"/>
      <c r="J622" s="21">
        <v>-22.0061</v>
      </c>
      <c r="K622" s="21">
        <v>-51.5531</v>
      </c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2">
        <v>3153202.0</v>
      </c>
      <c r="B623" s="23" t="s">
        <v>1517</v>
      </c>
      <c r="C623" s="24">
        <v>4319.0</v>
      </c>
      <c r="D623" s="24">
        <v>1995.0</v>
      </c>
      <c r="E623" s="24">
        <v>1912.0</v>
      </c>
      <c r="F623" s="24">
        <v>1846.0</v>
      </c>
      <c r="G623" s="24">
        <v>2061.0</v>
      </c>
      <c r="H623" s="24">
        <v>3907.0</v>
      </c>
      <c r="I623" s="25"/>
      <c r="J623" s="26">
        <v>-6.1056</v>
      </c>
      <c r="K623" s="26">
        <v>-35.7133</v>
      </c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5.75" customHeight="1">
      <c r="A624" s="17">
        <v>3153301.0</v>
      </c>
      <c r="B624" s="18" t="s">
        <v>2738</v>
      </c>
      <c r="C624" s="19">
        <v>2951.0</v>
      </c>
      <c r="D624" s="19">
        <v>1493.0</v>
      </c>
      <c r="E624" s="19">
        <v>1466.0</v>
      </c>
      <c r="F624" s="19">
        <v>2017.0</v>
      </c>
      <c r="G624" s="19">
        <v>942.0</v>
      </c>
      <c r="H624" s="19">
        <v>2959.0</v>
      </c>
      <c r="I624" s="20"/>
      <c r="J624" s="21">
        <v>-18.6144</v>
      </c>
      <c r="K624" s="21">
        <v>-43.5622</v>
      </c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2">
        <v>3153400.0</v>
      </c>
      <c r="B625" s="23" t="s">
        <v>2741</v>
      </c>
      <c r="C625" s="24">
        <v>17781.0</v>
      </c>
      <c r="D625" s="24">
        <v>9524.0</v>
      </c>
      <c r="E625" s="24">
        <v>9022.0</v>
      </c>
      <c r="F625" s="24">
        <v>13126.0</v>
      </c>
      <c r="G625" s="24">
        <v>5420.0</v>
      </c>
      <c r="H625" s="24">
        <v>18546.0</v>
      </c>
      <c r="I625" s="25"/>
      <c r="J625" s="26">
        <v>-18.4178</v>
      </c>
      <c r="K625" s="26">
        <v>-46.4181</v>
      </c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5.75" customHeight="1">
      <c r="A626" s="17">
        <v>3153608.0</v>
      </c>
      <c r="B626" s="18" t="s">
        <v>2743</v>
      </c>
      <c r="C626" s="19">
        <v>8232.0</v>
      </c>
      <c r="D626" s="19">
        <v>4726.0</v>
      </c>
      <c r="E626" s="19">
        <v>4850.0</v>
      </c>
      <c r="F626" s="19">
        <v>9198.0</v>
      </c>
      <c r="G626" s="19">
        <v>378.0</v>
      </c>
      <c r="H626" s="19">
        <v>9576.0</v>
      </c>
      <c r="I626" s="20"/>
      <c r="J626" s="21">
        <v>-19.4819</v>
      </c>
      <c r="K626" s="21">
        <v>-44.155</v>
      </c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2">
        <v>3153707.0</v>
      </c>
      <c r="B627" s="23" t="s">
        <v>2746</v>
      </c>
      <c r="C627" s="24">
        <v>3022.0</v>
      </c>
      <c r="D627" s="24">
        <v>1686.0</v>
      </c>
      <c r="E627" s="24">
        <v>1629.0</v>
      </c>
      <c r="F627" s="24">
        <v>2778.0</v>
      </c>
      <c r="G627" s="24">
        <v>537.0</v>
      </c>
      <c r="H627" s="24">
        <v>3315.0</v>
      </c>
      <c r="I627" s="25"/>
      <c r="J627" s="26">
        <v>-19.2736</v>
      </c>
      <c r="K627" s="26">
        <v>-45.5572</v>
      </c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5.75" customHeight="1">
      <c r="A628" s="17">
        <v>3153806.0</v>
      </c>
      <c r="B628" s="18" t="s">
        <v>2747</v>
      </c>
      <c r="C628" s="19">
        <v>1791.0</v>
      </c>
      <c r="D628" s="19">
        <v>957.0</v>
      </c>
      <c r="E628" s="19">
        <v>909.0</v>
      </c>
      <c r="F628" s="19">
        <v>853.0</v>
      </c>
      <c r="G628" s="19">
        <v>1013.0</v>
      </c>
      <c r="H628" s="19">
        <v>1866.0</v>
      </c>
      <c r="I628" s="20"/>
      <c r="J628" s="21">
        <v>-20.74</v>
      </c>
      <c r="K628" s="21">
        <v>-43.8844</v>
      </c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2">
        <v>3153905.0</v>
      </c>
      <c r="B629" s="23" t="s">
        <v>2749</v>
      </c>
      <c r="C629" s="24">
        <v>14289.0</v>
      </c>
      <c r="D629" s="24">
        <v>7387.0</v>
      </c>
      <c r="E629" s="24">
        <v>7958.0</v>
      </c>
      <c r="F629" s="24">
        <v>14555.0</v>
      </c>
      <c r="G629" s="24">
        <v>790.0</v>
      </c>
      <c r="H629" s="24">
        <v>15345.0</v>
      </c>
      <c r="I629" s="25"/>
      <c r="J629" s="26">
        <v>-19.9672</v>
      </c>
      <c r="K629" s="26">
        <v>-43.8042</v>
      </c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5.75" customHeight="1">
      <c r="A630" s="17">
        <v>3154002.0</v>
      </c>
      <c r="B630" s="18" t="s">
        <v>2751</v>
      </c>
      <c r="C630" s="19">
        <v>24287.0</v>
      </c>
      <c r="D630" s="19">
        <v>11732.0</v>
      </c>
      <c r="E630" s="19">
        <v>12086.0</v>
      </c>
      <c r="F630" s="19">
        <v>15483.0</v>
      </c>
      <c r="G630" s="19">
        <v>8335.0</v>
      </c>
      <c r="H630" s="19">
        <v>23818.0</v>
      </c>
      <c r="I630" s="20"/>
      <c r="J630" s="21">
        <v>-20.1019</v>
      </c>
      <c r="K630" s="21">
        <v>-42.4525</v>
      </c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2">
        <v>3154101.0</v>
      </c>
      <c r="B631" s="23" t="s">
        <v>2753</v>
      </c>
      <c r="C631" s="24">
        <v>10188.0</v>
      </c>
      <c r="D631" s="24">
        <v>5001.0</v>
      </c>
      <c r="E631" s="24">
        <v>5300.0</v>
      </c>
      <c r="F631" s="24">
        <v>9075.0</v>
      </c>
      <c r="G631" s="24">
        <v>1226.0</v>
      </c>
      <c r="H631" s="24">
        <v>10301.0</v>
      </c>
      <c r="I631" s="25"/>
      <c r="J631" s="26">
        <v>-21.525</v>
      </c>
      <c r="K631" s="26">
        <v>-42.4692</v>
      </c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5.75" customHeight="1">
      <c r="A632" s="17">
        <v>3154150.0</v>
      </c>
      <c r="B632" s="18" t="s">
        <v>2754</v>
      </c>
      <c r="C632" s="19">
        <v>5923.0</v>
      </c>
      <c r="D632" s="19">
        <v>3359.0</v>
      </c>
      <c r="E632" s="19">
        <v>3202.0</v>
      </c>
      <c r="F632" s="19">
        <v>3640.0</v>
      </c>
      <c r="G632" s="19">
        <v>2921.0</v>
      </c>
      <c r="H632" s="19">
        <v>6561.0</v>
      </c>
      <c r="I632" s="20"/>
      <c r="J632" s="21">
        <v>-20.2189</v>
      </c>
      <c r="K632" s="21">
        <v>-41.9825</v>
      </c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2">
        <v>3154200.0</v>
      </c>
      <c r="B633" s="23" t="s">
        <v>2756</v>
      </c>
      <c r="C633" s="24">
        <v>10336.0</v>
      </c>
      <c r="D633" s="24">
        <v>5372.0</v>
      </c>
      <c r="E633" s="24">
        <v>5546.0</v>
      </c>
      <c r="F633" s="24">
        <v>8782.0</v>
      </c>
      <c r="G633" s="24">
        <v>2136.0</v>
      </c>
      <c r="H633" s="24">
        <v>10918.0</v>
      </c>
      <c r="I633" s="25"/>
      <c r="J633" s="26">
        <v>-20.9222</v>
      </c>
      <c r="K633" s="26">
        <v>-44.2375</v>
      </c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5.75" customHeight="1">
      <c r="A634" s="17">
        <v>3154309.0</v>
      </c>
      <c r="B634" s="18" t="s">
        <v>2758</v>
      </c>
      <c r="C634" s="19">
        <v>16975.0</v>
      </c>
      <c r="D634" s="19">
        <v>8380.0</v>
      </c>
      <c r="E634" s="19">
        <v>8719.0</v>
      </c>
      <c r="F634" s="19">
        <v>12834.0</v>
      </c>
      <c r="G634" s="19">
        <v>4265.0</v>
      </c>
      <c r="H634" s="19">
        <v>17099.0</v>
      </c>
      <c r="I634" s="20"/>
      <c r="J634" s="21">
        <v>-19.3256</v>
      </c>
      <c r="K634" s="21">
        <v>-41.2553</v>
      </c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2">
        <v>3154408.0</v>
      </c>
      <c r="B635" s="23" t="s">
        <v>2763</v>
      </c>
      <c r="C635" s="24">
        <v>4557.0</v>
      </c>
      <c r="D635" s="24">
        <v>2338.0</v>
      </c>
      <c r="E635" s="24">
        <v>2348.0</v>
      </c>
      <c r="F635" s="24">
        <v>3021.0</v>
      </c>
      <c r="G635" s="24">
        <v>1665.0</v>
      </c>
      <c r="H635" s="24">
        <v>4686.0</v>
      </c>
      <c r="I635" s="25"/>
      <c r="J635" s="26">
        <v>-21.0625</v>
      </c>
      <c r="K635" s="26">
        <v>-43.7628</v>
      </c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5.75" customHeight="1">
      <c r="A636" s="17">
        <v>3154457.0</v>
      </c>
      <c r="B636" s="18" t="s">
        <v>2766</v>
      </c>
      <c r="C636" s="19">
        <v>7973.0</v>
      </c>
      <c r="D636" s="19">
        <v>4182.0</v>
      </c>
      <c r="E636" s="19">
        <v>3825.0</v>
      </c>
      <c r="F636" s="19">
        <v>4435.0</v>
      </c>
      <c r="G636" s="19">
        <v>3572.0</v>
      </c>
      <c r="H636" s="19">
        <v>8007.0</v>
      </c>
      <c r="I636" s="20"/>
      <c r="J636" s="21">
        <v>-6.4375</v>
      </c>
      <c r="K636" s="21">
        <v>-48.1383</v>
      </c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2">
        <v>3154507.0</v>
      </c>
      <c r="B637" s="23" t="s">
        <v>2768</v>
      </c>
      <c r="C637" s="24">
        <v>9358.0</v>
      </c>
      <c r="D637" s="24">
        <v>4754.0</v>
      </c>
      <c r="E637" s="24">
        <v>4606.0</v>
      </c>
      <c r="F637" s="24">
        <v>4499.0</v>
      </c>
      <c r="G637" s="24">
        <v>4861.0</v>
      </c>
      <c r="H637" s="24">
        <v>9360.0</v>
      </c>
      <c r="I637" s="25"/>
      <c r="J637" s="26">
        <v>-16.0061</v>
      </c>
      <c r="K637" s="26">
        <v>-43.0494</v>
      </c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5.75" customHeight="1">
      <c r="A638" s="17">
        <v>3154606.0</v>
      </c>
      <c r="B638" s="18" t="s">
        <v>2770</v>
      </c>
      <c r="C638" s="19">
        <v>246846.0</v>
      </c>
      <c r="D638" s="19">
        <v>147044.0</v>
      </c>
      <c r="E638" s="19">
        <v>149332.0</v>
      </c>
      <c r="F638" s="19">
        <v>294211.0</v>
      </c>
      <c r="G638" s="19">
        <v>2165.0</v>
      </c>
      <c r="H638" s="19">
        <v>296376.0</v>
      </c>
      <c r="I638" s="20"/>
      <c r="J638" s="21">
        <v>-19.7669</v>
      </c>
      <c r="K638" s="21">
        <v>-44.0867</v>
      </c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2">
        <v>3154705.0</v>
      </c>
      <c r="B639" s="23" t="s">
        <v>2772</v>
      </c>
      <c r="C639" s="24">
        <v>3621.0</v>
      </c>
      <c r="D639" s="24">
        <v>1842.0</v>
      </c>
      <c r="E639" s="24">
        <v>1984.0</v>
      </c>
      <c r="F639" s="24">
        <v>3543.0</v>
      </c>
      <c r="G639" s="24">
        <v>283.0</v>
      </c>
      <c r="H639" s="24">
        <v>3826.0</v>
      </c>
      <c r="I639" s="25"/>
      <c r="J639" s="26">
        <v>-21.1906</v>
      </c>
      <c r="K639" s="26">
        <v>-45.0619</v>
      </c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5.75" customHeight="1">
      <c r="A640" s="17">
        <v>3154804.0</v>
      </c>
      <c r="B640" s="18" t="s">
        <v>2773</v>
      </c>
      <c r="C640" s="19">
        <v>7658.0</v>
      </c>
      <c r="D640" s="19">
        <v>4474.0</v>
      </c>
      <c r="E640" s="19">
        <v>4621.0</v>
      </c>
      <c r="F640" s="19">
        <v>7949.0</v>
      </c>
      <c r="G640" s="19">
        <v>1146.0</v>
      </c>
      <c r="H640" s="19">
        <v>9095.0</v>
      </c>
      <c r="I640" s="20"/>
      <c r="J640" s="21">
        <v>-20.0875</v>
      </c>
      <c r="K640" s="21">
        <v>-43.7894</v>
      </c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2">
        <v>3154903.0</v>
      </c>
      <c r="B641" s="23" t="s">
        <v>2775</v>
      </c>
      <c r="C641" s="24">
        <v>15260.0</v>
      </c>
      <c r="D641" s="24">
        <v>6846.0</v>
      </c>
      <c r="E641" s="24">
        <v>7352.0</v>
      </c>
      <c r="F641" s="24">
        <v>11334.0</v>
      </c>
      <c r="G641" s="24">
        <v>2864.0</v>
      </c>
      <c r="H641" s="24">
        <v>14198.0</v>
      </c>
      <c r="I641" s="25"/>
      <c r="J641" s="26">
        <v>-20.2261</v>
      </c>
      <c r="K641" s="26">
        <v>-42.6508</v>
      </c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5.75" customHeight="1">
      <c r="A642" s="17">
        <v>3155108.0</v>
      </c>
      <c r="B642" s="18" t="s">
        <v>2777</v>
      </c>
      <c r="C642" s="19">
        <v>5390.0</v>
      </c>
      <c r="D642" s="19">
        <v>2679.0</v>
      </c>
      <c r="E642" s="19">
        <v>2534.0</v>
      </c>
      <c r="F642" s="19">
        <v>2726.0</v>
      </c>
      <c r="G642" s="19">
        <v>2487.0</v>
      </c>
      <c r="H642" s="19">
        <v>5213.0</v>
      </c>
      <c r="I642" s="20"/>
      <c r="J642" s="21">
        <v>-16.6083</v>
      </c>
      <c r="K642" s="21">
        <v>-40.5697</v>
      </c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2">
        <v>3155009.0</v>
      </c>
      <c r="B643" s="23" t="s">
        <v>2779</v>
      </c>
      <c r="C643" s="24">
        <v>2318.0</v>
      </c>
      <c r="D643" s="24">
        <v>1230.0</v>
      </c>
      <c r="E643" s="24">
        <v>1238.0</v>
      </c>
      <c r="F643" s="24">
        <v>1653.0</v>
      </c>
      <c r="G643" s="24">
        <v>815.0</v>
      </c>
      <c r="H643" s="24">
        <v>2468.0</v>
      </c>
      <c r="I643" s="25"/>
      <c r="J643" s="26">
        <v>-20.2447</v>
      </c>
      <c r="K643" s="26">
        <v>-42.8958</v>
      </c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5.75" customHeight="1">
      <c r="A644" s="17">
        <v>3155207.0</v>
      </c>
      <c r="B644" s="18" t="s">
        <v>2781</v>
      </c>
      <c r="C644" s="19">
        <v>6942.0</v>
      </c>
      <c r="D644" s="19">
        <v>3070.0</v>
      </c>
      <c r="E644" s="19">
        <v>3008.0</v>
      </c>
      <c r="F644" s="19">
        <v>2411.0</v>
      </c>
      <c r="G644" s="19">
        <v>3667.0</v>
      </c>
      <c r="H644" s="19">
        <v>6078.0</v>
      </c>
      <c r="I644" s="20"/>
      <c r="J644" s="21">
        <v>-20.8553</v>
      </c>
      <c r="K644" s="21">
        <v>-43.4744</v>
      </c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2">
        <v>3155306.0</v>
      </c>
      <c r="B645" s="23" t="s">
        <v>2787</v>
      </c>
      <c r="C645" s="24">
        <v>4646.0</v>
      </c>
      <c r="D645" s="24">
        <v>2757.0</v>
      </c>
      <c r="E645" s="24">
        <v>2510.0</v>
      </c>
      <c r="F645" s="24">
        <v>2833.0</v>
      </c>
      <c r="G645" s="24">
        <v>2434.0</v>
      </c>
      <c r="H645" s="24">
        <v>5267.0</v>
      </c>
      <c r="I645" s="25"/>
      <c r="J645" s="26">
        <v>-20.2653</v>
      </c>
      <c r="K645" s="26">
        <v>-44.3078</v>
      </c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5.75" customHeight="1">
      <c r="A646" s="17">
        <v>3155405.0</v>
      </c>
      <c r="B646" s="18" t="s">
        <v>2788</v>
      </c>
      <c r="C646" s="19">
        <v>8550.0</v>
      </c>
      <c r="D646" s="19">
        <v>4369.0</v>
      </c>
      <c r="E646" s="19">
        <v>4346.0</v>
      </c>
      <c r="F646" s="19">
        <v>7539.0</v>
      </c>
      <c r="G646" s="19">
        <v>1176.0</v>
      </c>
      <c r="H646" s="19">
        <v>8715.0</v>
      </c>
      <c r="I646" s="20"/>
      <c r="J646" s="21">
        <v>-21.4575</v>
      </c>
      <c r="K646" s="21">
        <v>-43.1253</v>
      </c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22">
        <v>3155504.0</v>
      </c>
      <c r="B647" s="23" t="s">
        <v>2791</v>
      </c>
      <c r="C647" s="24">
        <v>11528.0</v>
      </c>
      <c r="D647" s="24">
        <v>6097.0</v>
      </c>
      <c r="E647" s="24">
        <v>5801.0</v>
      </c>
      <c r="F647" s="24">
        <v>7301.0</v>
      </c>
      <c r="G647" s="24">
        <v>4597.0</v>
      </c>
      <c r="H647" s="24">
        <v>11898.0</v>
      </c>
      <c r="I647" s="25"/>
      <c r="J647" s="26">
        <v>-19.1936</v>
      </c>
      <c r="K647" s="26">
        <v>-46.2472</v>
      </c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ht="15.75" customHeight="1">
      <c r="A648" s="17">
        <v>3155603.0</v>
      </c>
      <c r="B648" s="18" t="s">
        <v>2792</v>
      </c>
      <c r="C648" s="19">
        <v>27237.0</v>
      </c>
      <c r="D648" s="19">
        <v>14822.0</v>
      </c>
      <c r="E648" s="19">
        <v>14253.0</v>
      </c>
      <c r="F648" s="19">
        <v>11701.0</v>
      </c>
      <c r="G648" s="19">
        <v>17374.0</v>
      </c>
      <c r="H648" s="19">
        <v>29075.0</v>
      </c>
      <c r="I648" s="20"/>
      <c r="J648" s="21">
        <v>-15.6097</v>
      </c>
      <c r="K648" s="21">
        <v>-42.5397</v>
      </c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5.75" customHeight="1">
      <c r="A649" s="65">
        <v>3155702.0</v>
      </c>
      <c r="B649" s="67" t="s">
        <v>2795</v>
      </c>
      <c r="C649" s="68">
        <v>14138.0</v>
      </c>
      <c r="D649" s="68">
        <v>6908.0</v>
      </c>
      <c r="E649" s="68">
        <v>7259.0</v>
      </c>
      <c r="F649" s="68">
        <v>11284.0</v>
      </c>
      <c r="G649" s="68">
        <v>2883.0</v>
      </c>
      <c r="H649" s="68">
        <v>14167.0</v>
      </c>
      <c r="I649" s="25"/>
      <c r="J649" s="26">
        <v>-19.9292</v>
      </c>
      <c r="K649" s="26">
        <v>-43.1742</v>
      </c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ht="15.75" customHeight="1">
      <c r="A650" s="17">
        <v>3155801.0</v>
      </c>
      <c r="B650" s="18" t="s">
        <v>2796</v>
      </c>
      <c r="C650" s="19">
        <v>16359.0</v>
      </c>
      <c r="D650" s="19">
        <v>8506.0</v>
      </c>
      <c r="E650" s="19">
        <v>8617.0</v>
      </c>
      <c r="F650" s="19">
        <v>14445.0</v>
      </c>
      <c r="G650" s="19">
        <v>2678.0</v>
      </c>
      <c r="H650" s="19">
        <v>17123.0</v>
      </c>
      <c r="I650" s="20"/>
      <c r="J650" s="21">
        <v>-21.2747</v>
      </c>
      <c r="K650" s="21">
        <v>-43.1792</v>
      </c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5.75" customHeight="1">
      <c r="A651" s="22">
        <v>3155900.0</v>
      </c>
      <c r="B651" s="23" t="s">
        <v>2797</v>
      </c>
      <c r="C651" s="24">
        <v>5142.0</v>
      </c>
      <c r="D651" s="24">
        <v>2671.0</v>
      </c>
      <c r="E651" s="24">
        <v>2621.0</v>
      </c>
      <c r="F651" s="24">
        <v>4451.0</v>
      </c>
      <c r="G651" s="24">
        <v>841.0</v>
      </c>
      <c r="H651" s="24">
        <v>5292.0</v>
      </c>
      <c r="I651" s="25"/>
      <c r="J651" s="26">
        <v>-22.0892</v>
      </c>
      <c r="K651" s="26">
        <v>-43.8278</v>
      </c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ht="15.75" customHeight="1">
      <c r="A652" s="17">
        <v>3156007.0</v>
      </c>
      <c r="B652" s="18" t="s">
        <v>2798</v>
      </c>
      <c r="C652" s="19">
        <v>14905.0</v>
      </c>
      <c r="D652" s="19">
        <v>6722.0</v>
      </c>
      <c r="E652" s="19">
        <v>6926.0</v>
      </c>
      <c r="F652" s="19">
        <v>5484.0</v>
      </c>
      <c r="G652" s="19">
        <v>8164.0</v>
      </c>
      <c r="H652" s="19">
        <v>13648.0</v>
      </c>
      <c r="I652" s="20"/>
      <c r="J652" s="21">
        <v>-18.2936</v>
      </c>
      <c r="K652" s="21">
        <v>-43.0092</v>
      </c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5.75" customHeight="1">
      <c r="A653" s="22">
        <v>3156106.0</v>
      </c>
      <c r="B653" s="23" t="s">
        <v>2799</v>
      </c>
      <c r="C653" s="24">
        <v>5423.0</v>
      </c>
      <c r="D653" s="24">
        <v>2439.0</v>
      </c>
      <c r="E653" s="24">
        <v>2492.0</v>
      </c>
      <c r="F653" s="24">
        <v>3415.0</v>
      </c>
      <c r="G653" s="24">
        <v>1516.0</v>
      </c>
      <c r="H653" s="24">
        <v>4931.0</v>
      </c>
      <c r="I653" s="25"/>
      <c r="J653" s="26">
        <v>-21.0219</v>
      </c>
      <c r="K653" s="26">
        <v>-44.3181</v>
      </c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ht="15.75" customHeight="1">
      <c r="A654" s="17">
        <v>3156205.0</v>
      </c>
      <c r="B654" s="18" t="s">
        <v>2800</v>
      </c>
      <c r="C654" s="19">
        <v>1907.0</v>
      </c>
      <c r="D654" s="19">
        <v>1086.0</v>
      </c>
      <c r="E654" s="19">
        <v>1030.0</v>
      </c>
      <c r="F654" s="19">
        <v>1914.0</v>
      </c>
      <c r="G654" s="19">
        <v>202.0</v>
      </c>
      <c r="H654" s="19">
        <v>2116.0</v>
      </c>
      <c r="I654" s="20"/>
      <c r="J654" s="21">
        <v>-21.6297</v>
      </c>
      <c r="K654" s="21">
        <v>-43.0197</v>
      </c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5.75" customHeight="1">
      <c r="A655" s="22">
        <v>3156304.0</v>
      </c>
      <c r="B655" s="23" t="s">
        <v>2803</v>
      </c>
      <c r="C655" s="24">
        <v>5375.0</v>
      </c>
      <c r="D655" s="24">
        <v>3450.0</v>
      </c>
      <c r="E655" s="24">
        <v>3413.0</v>
      </c>
      <c r="F655" s="24">
        <v>5551.0</v>
      </c>
      <c r="G655" s="24">
        <v>1312.0</v>
      </c>
      <c r="H655" s="24">
        <v>6863.0</v>
      </c>
      <c r="I655" s="25"/>
      <c r="J655" s="26">
        <v>-21.2</v>
      </c>
      <c r="K655" s="26">
        <v>-42.865</v>
      </c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ht="15.75" customHeight="1">
      <c r="A656" s="17">
        <v>3156403.0</v>
      </c>
      <c r="B656" s="18" t="s">
        <v>2804</v>
      </c>
      <c r="C656" s="19">
        <v>3737.0</v>
      </c>
      <c r="D656" s="19">
        <v>1869.0</v>
      </c>
      <c r="E656" s="19">
        <v>1732.0</v>
      </c>
      <c r="F656" s="19">
        <v>2720.0</v>
      </c>
      <c r="G656" s="19">
        <v>881.0</v>
      </c>
      <c r="H656" s="19">
        <v>3601.0</v>
      </c>
      <c r="I656" s="20"/>
      <c r="J656" s="21">
        <v>-18.8825</v>
      </c>
      <c r="K656" s="21">
        <v>-47.5856</v>
      </c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5.75" customHeight="1">
      <c r="A657" s="22">
        <v>3156452.0</v>
      </c>
      <c r="B657" s="23" t="s">
        <v>2807</v>
      </c>
      <c r="C657" s="24">
        <v>3869.0</v>
      </c>
      <c r="D657" s="24">
        <v>2183.0</v>
      </c>
      <c r="E657" s="24">
        <v>2059.0</v>
      </c>
      <c r="F657" s="24">
        <v>2294.0</v>
      </c>
      <c r="G657" s="24">
        <v>1948.0</v>
      </c>
      <c r="H657" s="24">
        <v>4242.0</v>
      </c>
      <c r="I657" s="25"/>
      <c r="J657" s="26">
        <v>-20.9789</v>
      </c>
      <c r="K657" s="26">
        <v>-42.5119</v>
      </c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ht="15.75" customHeight="1">
      <c r="A658" s="17">
        <v>3156502.0</v>
      </c>
      <c r="B658" s="18" t="s">
        <v>2808</v>
      </c>
      <c r="C658" s="19">
        <v>10199.0</v>
      </c>
      <c r="D658" s="19">
        <v>4000.0</v>
      </c>
      <c r="E658" s="19">
        <v>3777.0</v>
      </c>
      <c r="F658" s="19">
        <v>2516.0</v>
      </c>
      <c r="G658" s="19">
        <v>5261.0</v>
      </c>
      <c r="H658" s="19">
        <v>7777.0</v>
      </c>
      <c r="I658" s="20"/>
      <c r="J658" s="21">
        <v>-16.4075</v>
      </c>
      <c r="K658" s="21">
        <v>-42.2625</v>
      </c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5.75" customHeight="1">
      <c r="A659" s="22">
        <v>3156601.0</v>
      </c>
      <c r="B659" s="23" t="s">
        <v>2809</v>
      </c>
      <c r="C659" s="24">
        <v>9666.0</v>
      </c>
      <c r="D659" s="24">
        <v>5044.0</v>
      </c>
      <c r="E659" s="24">
        <v>4864.0</v>
      </c>
      <c r="F659" s="24">
        <v>7700.0</v>
      </c>
      <c r="G659" s="24">
        <v>2208.0</v>
      </c>
      <c r="H659" s="24">
        <v>9908.0</v>
      </c>
      <c r="I659" s="25"/>
      <c r="J659" s="26">
        <v>-16.3747</v>
      </c>
      <c r="K659" s="26">
        <v>-40.5375</v>
      </c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ht="15.75" customHeight="1">
      <c r="A660" s="17">
        <v>3156700.0</v>
      </c>
      <c r="B660" s="18" t="s">
        <v>2811</v>
      </c>
      <c r="C660" s="19">
        <v>115352.0</v>
      </c>
      <c r="D660" s="19">
        <v>60772.0</v>
      </c>
      <c r="E660" s="19">
        <v>65447.0</v>
      </c>
      <c r="F660" s="19">
        <v>123042.0</v>
      </c>
      <c r="G660" s="19">
        <v>3177.0</v>
      </c>
      <c r="H660" s="19">
        <v>126219.0</v>
      </c>
      <c r="I660" s="20"/>
      <c r="J660" s="21">
        <v>-19.8864</v>
      </c>
      <c r="K660" s="21">
        <v>-43.8067</v>
      </c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5.75" customHeight="1">
      <c r="A661" s="22">
        <v>3156809.0</v>
      </c>
      <c r="B661" s="23" t="s">
        <v>2814</v>
      </c>
      <c r="C661" s="24">
        <v>16269.0</v>
      </c>
      <c r="D661" s="24">
        <v>7775.0</v>
      </c>
      <c r="E661" s="24">
        <v>7932.0</v>
      </c>
      <c r="F661" s="24">
        <v>10134.0</v>
      </c>
      <c r="G661" s="24">
        <v>5573.0</v>
      </c>
      <c r="H661" s="24">
        <v>15707.0</v>
      </c>
      <c r="I661" s="25"/>
      <c r="J661" s="26">
        <v>-18.6661</v>
      </c>
      <c r="K661" s="26">
        <v>-43.0839</v>
      </c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ht="15.75" customHeight="1">
      <c r="A662" s="17">
        <v>3156908.0</v>
      </c>
      <c r="B662" s="18" t="s">
        <v>2815</v>
      </c>
      <c r="C662" s="19">
        <v>21334.0</v>
      </c>
      <c r="D662" s="19">
        <v>12121.0</v>
      </c>
      <c r="E662" s="19">
        <v>11759.0</v>
      </c>
      <c r="F662" s="19">
        <v>19278.0</v>
      </c>
      <c r="G662" s="19">
        <v>4602.0</v>
      </c>
      <c r="H662" s="19">
        <v>23880.0</v>
      </c>
      <c r="I662" s="20"/>
      <c r="J662" s="21">
        <v>-19.8653</v>
      </c>
      <c r="K662" s="21">
        <v>-47.44</v>
      </c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5.75" customHeight="1">
      <c r="A663" s="22">
        <v>3157005.0</v>
      </c>
      <c r="B663" s="23" t="s">
        <v>2818</v>
      </c>
      <c r="C663" s="24">
        <v>36720.0</v>
      </c>
      <c r="D663" s="24">
        <v>19270.0</v>
      </c>
      <c r="E663" s="24">
        <v>19912.0</v>
      </c>
      <c r="F663" s="24">
        <v>30718.0</v>
      </c>
      <c r="G663" s="24">
        <v>8464.0</v>
      </c>
      <c r="H663" s="24">
        <v>39182.0</v>
      </c>
      <c r="I663" s="25"/>
      <c r="J663" s="26">
        <v>-16.1703</v>
      </c>
      <c r="K663" s="26">
        <v>-42.2903</v>
      </c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ht="15.75" customHeight="1">
      <c r="A664" s="17">
        <v>3157104.0</v>
      </c>
      <c r="B664" s="18" t="s">
        <v>2820</v>
      </c>
      <c r="C664" s="19">
        <v>6779.0</v>
      </c>
      <c r="D664" s="19">
        <v>3509.0</v>
      </c>
      <c r="E664" s="19">
        <v>3353.0</v>
      </c>
      <c r="F664" s="19">
        <v>5751.0</v>
      </c>
      <c r="G664" s="19">
        <v>1111.0</v>
      </c>
      <c r="H664" s="19">
        <v>6862.0</v>
      </c>
      <c r="I664" s="20"/>
      <c r="J664" s="21">
        <v>-16.0028</v>
      </c>
      <c r="K664" s="21">
        <v>-39.9469</v>
      </c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5.75" customHeight="1">
      <c r="A665" s="22">
        <v>3157203.0</v>
      </c>
      <c r="B665" s="23" t="s">
        <v>957</v>
      </c>
      <c r="C665" s="24">
        <v>24180.0</v>
      </c>
      <c r="D665" s="24">
        <v>13663.0</v>
      </c>
      <c r="E665" s="24">
        <v>14187.0</v>
      </c>
      <c r="F665" s="24">
        <v>24771.0</v>
      </c>
      <c r="G665" s="24">
        <v>3079.0</v>
      </c>
      <c r="H665" s="24">
        <v>27850.0</v>
      </c>
      <c r="I665" s="25"/>
      <c r="J665" s="26">
        <v>-11.9583</v>
      </c>
      <c r="K665" s="26">
        <v>-38.975</v>
      </c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ht="15.75" customHeight="1">
      <c r="A666" s="17">
        <v>3157252.0</v>
      </c>
      <c r="B666" s="18" t="s">
        <v>2824</v>
      </c>
      <c r="C666" s="19">
        <v>7208.0</v>
      </c>
      <c r="D666" s="19">
        <v>3920.0</v>
      </c>
      <c r="E666" s="19">
        <v>3759.0</v>
      </c>
      <c r="F666" s="19">
        <v>3974.0</v>
      </c>
      <c r="G666" s="19">
        <v>3705.0</v>
      </c>
      <c r="H666" s="19">
        <v>7679.0</v>
      </c>
      <c r="I666" s="20"/>
      <c r="J666" s="21">
        <v>-19.9778</v>
      </c>
      <c r="K666" s="21">
        <v>-42.1397</v>
      </c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5.75" customHeight="1">
      <c r="A667" s="22">
        <v>3157278.0</v>
      </c>
      <c r="B667" s="23" t="s">
        <v>2826</v>
      </c>
      <c r="C667" s="24">
        <v>2366.0</v>
      </c>
      <c r="D667" s="24">
        <v>1450.0</v>
      </c>
      <c r="E667" s="24">
        <v>1339.0</v>
      </c>
      <c r="F667" s="24">
        <v>1620.0</v>
      </c>
      <c r="G667" s="24">
        <v>1169.0</v>
      </c>
      <c r="H667" s="24">
        <v>2789.0</v>
      </c>
      <c r="I667" s="25"/>
      <c r="J667" s="26">
        <v>-21.9592</v>
      </c>
      <c r="K667" s="26">
        <v>-43.7022</v>
      </c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ht="15.75" customHeight="1">
      <c r="A668" s="17">
        <v>3157302.0</v>
      </c>
      <c r="B668" s="18" t="s">
        <v>2828</v>
      </c>
      <c r="C668" s="19">
        <v>4827.0</v>
      </c>
      <c r="D668" s="19">
        <v>2337.0</v>
      </c>
      <c r="E668" s="19">
        <v>2266.0</v>
      </c>
      <c r="F668" s="19">
        <v>2195.0</v>
      </c>
      <c r="G668" s="19">
        <v>2408.0</v>
      </c>
      <c r="H668" s="19">
        <v>4603.0</v>
      </c>
      <c r="I668" s="20"/>
      <c r="J668" s="21">
        <v>-21.2461</v>
      </c>
      <c r="K668" s="21">
        <v>-43.5594</v>
      </c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5.75" customHeight="1">
      <c r="A669" s="22">
        <v>3157336.0</v>
      </c>
      <c r="B669" s="23" t="s">
        <v>2830</v>
      </c>
      <c r="C669" s="24">
        <v>7042.0</v>
      </c>
      <c r="D669" s="24">
        <v>3856.0</v>
      </c>
      <c r="E669" s="24">
        <v>4014.0</v>
      </c>
      <c r="F669" s="24">
        <v>7870.0</v>
      </c>
      <c r="G669" s="24">
        <v>0.0</v>
      </c>
      <c r="H669" s="24">
        <v>7870.0</v>
      </c>
      <c r="I669" s="25"/>
      <c r="J669" s="26">
        <v>-21.1197</v>
      </c>
      <c r="K669" s="26">
        <v>-44.2233</v>
      </c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ht="15.75" customHeight="1">
      <c r="A670" s="17">
        <v>3157377.0</v>
      </c>
      <c r="B670" s="18" t="s">
        <v>2832</v>
      </c>
      <c r="C670" s="19">
        <v>4801.0</v>
      </c>
      <c r="D670" s="19">
        <v>2274.0</v>
      </c>
      <c r="E670" s="19">
        <v>2123.0</v>
      </c>
      <c r="F670" s="19">
        <v>1152.0</v>
      </c>
      <c r="G670" s="19">
        <v>3245.0</v>
      </c>
      <c r="H670" s="19">
        <v>4397.0</v>
      </c>
      <c r="I670" s="20"/>
      <c r="J670" s="21">
        <v>-16.0983</v>
      </c>
      <c r="K670" s="21">
        <v>-41.7464</v>
      </c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5.75" customHeight="1">
      <c r="A671" s="22">
        <v>3157401.0</v>
      </c>
      <c r="B671" s="23" t="s">
        <v>2835</v>
      </c>
      <c r="C671" s="24">
        <v>5378.0</v>
      </c>
      <c r="D671" s="24">
        <v>2510.0</v>
      </c>
      <c r="E671" s="24">
        <v>2486.0</v>
      </c>
      <c r="F671" s="24">
        <v>1734.0</v>
      </c>
      <c r="G671" s="24">
        <v>3262.0</v>
      </c>
      <c r="H671" s="24">
        <v>4996.0</v>
      </c>
      <c r="I671" s="25"/>
      <c r="J671" s="26">
        <v>-20.2361</v>
      </c>
      <c r="K671" s="26">
        <v>-42.8139</v>
      </c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ht="15.75" customHeight="1">
      <c r="A672" s="17">
        <v>3157500.0</v>
      </c>
      <c r="B672" s="18" t="s">
        <v>2837</v>
      </c>
      <c r="C672" s="19">
        <v>4924.0</v>
      </c>
      <c r="D672" s="19">
        <v>2274.0</v>
      </c>
      <c r="E672" s="19">
        <v>2336.0</v>
      </c>
      <c r="F672" s="19">
        <v>3056.0</v>
      </c>
      <c r="G672" s="19">
        <v>1554.0</v>
      </c>
      <c r="H672" s="19">
        <v>4610.0</v>
      </c>
      <c r="I672" s="20"/>
      <c r="J672" s="21">
        <v>-18.8272</v>
      </c>
      <c r="K672" s="21">
        <v>-42.4483</v>
      </c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5.75" customHeight="1">
      <c r="A673" s="22">
        <v>3157609.0</v>
      </c>
      <c r="B673" s="23" t="s">
        <v>2840</v>
      </c>
      <c r="C673" s="24">
        <v>4192.0</v>
      </c>
      <c r="D673" s="24">
        <v>2096.0</v>
      </c>
      <c r="E673" s="24">
        <v>1883.0</v>
      </c>
      <c r="F673" s="24">
        <v>2302.0</v>
      </c>
      <c r="G673" s="24">
        <v>1677.0</v>
      </c>
      <c r="H673" s="24">
        <v>3979.0</v>
      </c>
      <c r="I673" s="25"/>
      <c r="J673" s="26">
        <v>-16.69</v>
      </c>
      <c r="K673" s="26">
        <v>-45.4139</v>
      </c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ht="15.75" customHeight="1">
      <c r="A674" s="17">
        <v>3157658.0</v>
      </c>
      <c r="B674" s="18" t="s">
        <v>2842</v>
      </c>
      <c r="C674" s="19">
        <v>5753.0</v>
      </c>
      <c r="D674" s="19">
        <v>3055.0</v>
      </c>
      <c r="E674" s="19">
        <v>3000.0</v>
      </c>
      <c r="F674" s="19">
        <v>3769.0</v>
      </c>
      <c r="G674" s="19">
        <v>2286.0</v>
      </c>
      <c r="H674" s="19">
        <v>6055.0</v>
      </c>
      <c r="I674" s="20"/>
      <c r="J674" s="21">
        <v>-16.9831</v>
      </c>
      <c r="K674" s="21">
        <v>-40.6856</v>
      </c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5.75" customHeight="1">
      <c r="A675" s="22">
        <v>3157708.0</v>
      </c>
      <c r="B675" s="23" t="s">
        <v>2845</v>
      </c>
      <c r="C675" s="24">
        <v>8078.0</v>
      </c>
      <c r="D675" s="24">
        <v>5846.0</v>
      </c>
      <c r="E675" s="24">
        <v>5497.0</v>
      </c>
      <c r="F675" s="24">
        <v>9797.0</v>
      </c>
      <c r="G675" s="24">
        <v>1546.0</v>
      </c>
      <c r="H675" s="24">
        <v>11343.0</v>
      </c>
      <c r="I675" s="25"/>
      <c r="J675" s="26">
        <v>-19.3086</v>
      </c>
      <c r="K675" s="26">
        <v>-47.5253</v>
      </c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ht="15.75" customHeight="1">
      <c r="A676" s="136">
        <v>3157807.0</v>
      </c>
      <c r="B676" s="137" t="s">
        <v>962</v>
      </c>
      <c r="C676" s="138">
        <v>184903.0</v>
      </c>
      <c r="D676" s="138">
        <v>98644.0</v>
      </c>
      <c r="E676" s="138">
        <v>104540.0</v>
      </c>
      <c r="F676" s="138">
        <v>202620.0</v>
      </c>
      <c r="G676" s="138">
        <v>564.0</v>
      </c>
      <c r="H676" s="138">
        <v>203184.0</v>
      </c>
      <c r="I676" s="20"/>
      <c r="J676" s="21">
        <v>-19.7697</v>
      </c>
      <c r="K676" s="21">
        <v>-43.8514</v>
      </c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5.75" customHeight="1">
      <c r="A677" s="22">
        <v>3157906.0</v>
      </c>
      <c r="B677" s="23" t="s">
        <v>2849</v>
      </c>
      <c r="C677" s="24">
        <v>13713.0</v>
      </c>
      <c r="D677" s="24">
        <v>7583.0</v>
      </c>
      <c r="E677" s="24">
        <v>7428.0</v>
      </c>
      <c r="F677" s="24">
        <v>7626.0</v>
      </c>
      <c r="G677" s="24">
        <v>7385.0</v>
      </c>
      <c r="H677" s="24">
        <v>15011.0</v>
      </c>
      <c r="I677" s="25"/>
      <c r="J677" s="26">
        <v>-20.3839</v>
      </c>
      <c r="K677" s="26">
        <v>-42.2506</v>
      </c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ht="15.75" customHeight="1">
      <c r="A678" s="17">
        <v>3158003.0</v>
      </c>
      <c r="B678" s="18" t="s">
        <v>2851</v>
      </c>
      <c r="C678" s="19">
        <v>10346.0</v>
      </c>
      <c r="D678" s="19">
        <v>5241.0</v>
      </c>
      <c r="E678" s="19">
        <v>5320.0</v>
      </c>
      <c r="F678" s="19">
        <v>6345.0</v>
      </c>
      <c r="G678" s="19">
        <v>4216.0</v>
      </c>
      <c r="H678" s="19">
        <v>10561.0</v>
      </c>
      <c r="I678" s="20"/>
      <c r="J678" s="21">
        <v>-19.4494</v>
      </c>
      <c r="K678" s="21">
        <v>-43.1125</v>
      </c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5.75" customHeight="1">
      <c r="A679" s="22">
        <v>3158102.0</v>
      </c>
      <c r="B679" s="23" t="s">
        <v>2854</v>
      </c>
      <c r="C679" s="24">
        <v>5438.0</v>
      </c>
      <c r="D679" s="24">
        <v>2723.0</v>
      </c>
      <c r="E679" s="24">
        <v>2570.0</v>
      </c>
      <c r="F679" s="24">
        <v>3749.0</v>
      </c>
      <c r="G679" s="24">
        <v>1544.0</v>
      </c>
      <c r="H679" s="24">
        <v>5293.0</v>
      </c>
      <c r="I679" s="25"/>
      <c r="J679" s="26">
        <v>-16.2489</v>
      </c>
      <c r="K679" s="26">
        <v>-40.1494</v>
      </c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ht="15.75" customHeight="1">
      <c r="A680" s="17">
        <v>3158201.0</v>
      </c>
      <c r="B680" s="18" t="s">
        <v>2855</v>
      </c>
      <c r="C680" s="19">
        <v>14350.0</v>
      </c>
      <c r="D680" s="19">
        <v>7151.0</v>
      </c>
      <c r="E680" s="19">
        <v>7248.0</v>
      </c>
      <c r="F680" s="19">
        <v>10726.0</v>
      </c>
      <c r="G680" s="19">
        <v>3673.0</v>
      </c>
      <c r="H680" s="19">
        <v>14399.0</v>
      </c>
      <c r="I680" s="20"/>
      <c r="J680" s="21">
        <v>-18.1903</v>
      </c>
      <c r="K680" s="21">
        <v>-42.4142</v>
      </c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5.75" customHeight="1">
      <c r="A681" s="22">
        <v>3159209.0</v>
      </c>
      <c r="B681" s="23" t="s">
        <v>2859</v>
      </c>
      <c r="C681" s="24">
        <v>9278.0</v>
      </c>
      <c r="D681" s="24">
        <v>4606.0</v>
      </c>
      <c r="E681" s="24">
        <v>4425.0</v>
      </c>
      <c r="F681" s="24">
        <v>5659.0</v>
      </c>
      <c r="G681" s="24">
        <v>3372.0</v>
      </c>
      <c r="H681" s="24">
        <v>9031.0</v>
      </c>
      <c r="I681" s="25"/>
      <c r="J681" s="26">
        <v>-22.0286</v>
      </c>
      <c r="K681" s="26">
        <v>-46.3367</v>
      </c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ht="15.75" customHeight="1">
      <c r="A682" s="17">
        <v>3159407.0</v>
      </c>
      <c r="B682" s="18" t="s">
        <v>2861</v>
      </c>
      <c r="C682" s="19">
        <v>3847.0</v>
      </c>
      <c r="D682" s="19">
        <v>1846.0</v>
      </c>
      <c r="E682" s="19">
        <v>1737.0</v>
      </c>
      <c r="F682" s="19">
        <v>2233.0</v>
      </c>
      <c r="G682" s="19">
        <v>1350.0</v>
      </c>
      <c r="H682" s="19">
        <v>3583.0</v>
      </c>
      <c r="I682" s="20"/>
      <c r="J682" s="21">
        <v>-21.5628</v>
      </c>
      <c r="K682" s="21">
        <v>-43.9147</v>
      </c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5.75" customHeight="1">
      <c r="A683" s="22">
        <v>3159308.0</v>
      </c>
      <c r="B683" s="23" t="s">
        <v>2864</v>
      </c>
      <c r="C683" s="24">
        <v>5218.0</v>
      </c>
      <c r="D683" s="24">
        <v>2537.0</v>
      </c>
      <c r="E683" s="24">
        <v>2459.0</v>
      </c>
      <c r="F683" s="24">
        <v>3757.0</v>
      </c>
      <c r="G683" s="24">
        <v>1239.0</v>
      </c>
      <c r="H683" s="24">
        <v>4996.0</v>
      </c>
      <c r="I683" s="25"/>
      <c r="J683" s="26">
        <v>-22.1494</v>
      </c>
      <c r="K683" s="26">
        <v>-44.095</v>
      </c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ht="15.75" customHeight="1">
      <c r="A684" s="17">
        <v>3159357.0</v>
      </c>
      <c r="B684" s="18" t="s">
        <v>2865</v>
      </c>
      <c r="C684" s="19">
        <v>5795.0</v>
      </c>
      <c r="D684" s="19">
        <v>3302.0</v>
      </c>
      <c r="E684" s="19">
        <v>3250.0</v>
      </c>
      <c r="F684" s="19">
        <v>4778.0</v>
      </c>
      <c r="G684" s="19">
        <v>1774.0</v>
      </c>
      <c r="H684" s="19">
        <v>6552.0</v>
      </c>
      <c r="I684" s="20"/>
      <c r="J684" s="21">
        <v>-19.8744</v>
      </c>
      <c r="K684" s="21">
        <v>-42.1319</v>
      </c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5.75" customHeight="1">
      <c r="A685" s="22">
        <v>3159506.0</v>
      </c>
      <c r="B685" s="23" t="s">
        <v>2867</v>
      </c>
      <c r="C685" s="24">
        <v>6061.0</v>
      </c>
      <c r="D685" s="24">
        <v>2931.0</v>
      </c>
      <c r="E685" s="24">
        <v>2769.0</v>
      </c>
      <c r="F685" s="24">
        <v>2313.0</v>
      </c>
      <c r="G685" s="24">
        <v>3387.0</v>
      </c>
      <c r="H685" s="24">
        <v>5700.0</v>
      </c>
      <c r="I685" s="25"/>
      <c r="J685" s="26">
        <v>-19.3597</v>
      </c>
      <c r="K685" s="26">
        <v>-41.38</v>
      </c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ht="15.75" customHeight="1">
      <c r="A686" s="17">
        <v>3159605.0</v>
      </c>
      <c r="B686" s="18" t="s">
        <v>2869</v>
      </c>
      <c r="C686" s="19">
        <v>31264.0</v>
      </c>
      <c r="D686" s="19">
        <v>18878.0</v>
      </c>
      <c r="E686" s="19">
        <v>18906.0</v>
      </c>
      <c r="F686" s="19">
        <v>32488.0</v>
      </c>
      <c r="G686" s="19">
        <v>5296.0</v>
      </c>
      <c r="H686" s="19">
        <v>37784.0</v>
      </c>
      <c r="I686" s="20"/>
      <c r="J686" s="21">
        <v>-22.2522</v>
      </c>
      <c r="K686" s="21">
        <v>-45.7033</v>
      </c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5.75" customHeight="1">
      <c r="A687" s="22">
        <v>3159704.0</v>
      </c>
      <c r="B687" s="23" t="s">
        <v>2872</v>
      </c>
      <c r="C687" s="24">
        <v>3114.0</v>
      </c>
      <c r="D687" s="24">
        <v>1691.0</v>
      </c>
      <c r="E687" s="24">
        <v>1533.0</v>
      </c>
      <c r="F687" s="24">
        <v>1973.0</v>
      </c>
      <c r="G687" s="24">
        <v>1251.0</v>
      </c>
      <c r="H687" s="24">
        <v>3224.0</v>
      </c>
      <c r="I687" s="25"/>
      <c r="J687" s="26">
        <v>-19.5297</v>
      </c>
      <c r="K687" s="26">
        <v>-45.9664</v>
      </c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ht="15.75" customHeight="1">
      <c r="A688" s="17">
        <v>3159803.0</v>
      </c>
      <c r="B688" s="18" t="s">
        <v>2874</v>
      </c>
      <c r="C688" s="19">
        <v>16365.0</v>
      </c>
      <c r="D688" s="19">
        <v>9408.0</v>
      </c>
      <c r="E688" s="19">
        <v>8749.0</v>
      </c>
      <c r="F688" s="19">
        <v>14945.0</v>
      </c>
      <c r="G688" s="19">
        <v>3212.0</v>
      </c>
      <c r="H688" s="19">
        <v>18157.0</v>
      </c>
      <c r="I688" s="20"/>
      <c r="J688" s="21">
        <v>-18.8386</v>
      </c>
      <c r="K688" s="21">
        <v>-50.1214</v>
      </c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5.75" customHeight="1">
      <c r="A689" s="22">
        <v>3158300.0</v>
      </c>
      <c r="B689" s="23" t="s">
        <v>2877</v>
      </c>
      <c r="C689" s="24">
        <v>7521.0</v>
      </c>
      <c r="D689" s="24">
        <v>3627.0</v>
      </c>
      <c r="E689" s="24">
        <v>3612.0</v>
      </c>
      <c r="F689" s="24">
        <v>5280.0</v>
      </c>
      <c r="G689" s="24">
        <v>1959.0</v>
      </c>
      <c r="H689" s="24">
        <v>7239.0</v>
      </c>
      <c r="I689" s="25"/>
      <c r="J689" s="26">
        <v>-21.2492</v>
      </c>
      <c r="K689" s="26">
        <v>-45.5067</v>
      </c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ht="15.75" customHeight="1">
      <c r="A690" s="17">
        <v>3158409.0</v>
      </c>
      <c r="B690" s="18" t="s">
        <v>2878</v>
      </c>
      <c r="C690" s="19">
        <v>3360.0</v>
      </c>
      <c r="D690" s="19">
        <v>1818.0</v>
      </c>
      <c r="E690" s="19">
        <v>1804.0</v>
      </c>
      <c r="F690" s="19">
        <v>2917.0</v>
      </c>
      <c r="G690" s="19">
        <v>705.0</v>
      </c>
      <c r="H690" s="19">
        <v>3622.0</v>
      </c>
      <c r="I690" s="20"/>
      <c r="J690" s="21">
        <v>-21.2872</v>
      </c>
      <c r="K690" s="21">
        <v>-42.5572</v>
      </c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5.75" customHeight="1">
      <c r="A691" s="22">
        <v>3158508.0</v>
      </c>
      <c r="B691" s="23" t="s">
        <v>2881</v>
      </c>
      <c r="C691" s="24">
        <v>8616.0</v>
      </c>
      <c r="D691" s="24">
        <v>4124.0</v>
      </c>
      <c r="E691" s="24">
        <v>3880.0</v>
      </c>
      <c r="F691" s="24">
        <v>3326.0</v>
      </c>
      <c r="G691" s="24">
        <v>4678.0</v>
      </c>
      <c r="H691" s="24">
        <v>8004.0</v>
      </c>
      <c r="I691" s="25"/>
      <c r="J691" s="26">
        <v>-19.0061</v>
      </c>
      <c r="K691" s="26">
        <v>-44.0431</v>
      </c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ht="15.75" customHeight="1">
      <c r="A692" s="17">
        <v>3158607.0</v>
      </c>
      <c r="B692" s="18" t="s">
        <v>2883</v>
      </c>
      <c r="C692" s="19">
        <v>3774.0</v>
      </c>
      <c r="D692" s="19">
        <v>1943.0</v>
      </c>
      <c r="E692" s="19">
        <v>1911.0</v>
      </c>
      <c r="F692" s="19">
        <v>1405.0</v>
      </c>
      <c r="G692" s="19">
        <v>2449.0</v>
      </c>
      <c r="H692" s="19">
        <v>3854.0</v>
      </c>
      <c r="I692" s="20"/>
      <c r="J692" s="21">
        <v>-21.95</v>
      </c>
      <c r="K692" s="21">
        <v>-43.1664</v>
      </c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5.75" customHeight="1">
      <c r="A693" s="22">
        <v>3158706.0</v>
      </c>
      <c r="B693" s="23" t="s">
        <v>2885</v>
      </c>
      <c r="C693" s="24">
        <v>1982.0</v>
      </c>
      <c r="D693" s="24">
        <v>1170.0</v>
      </c>
      <c r="E693" s="24">
        <v>1065.0</v>
      </c>
      <c r="F693" s="24">
        <v>1653.0</v>
      </c>
      <c r="G693" s="24">
        <v>582.0</v>
      </c>
      <c r="H693" s="24">
        <v>2235.0</v>
      </c>
      <c r="I693" s="25"/>
      <c r="J693" s="26">
        <v>-21.6014</v>
      </c>
      <c r="K693" s="26">
        <v>-44.1044</v>
      </c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ht="15.75" customHeight="1">
      <c r="A694" s="17">
        <v>3158805.0</v>
      </c>
      <c r="B694" s="18" t="s">
        <v>2887</v>
      </c>
      <c r="C694" s="19">
        <v>4408.0</v>
      </c>
      <c r="D694" s="19">
        <v>2321.0</v>
      </c>
      <c r="E694" s="19">
        <v>2292.0</v>
      </c>
      <c r="F694" s="19">
        <v>4434.0</v>
      </c>
      <c r="G694" s="19">
        <v>179.0</v>
      </c>
      <c r="H694" s="19">
        <v>4613.0</v>
      </c>
      <c r="I694" s="20"/>
      <c r="J694" s="21">
        <v>-20.8978</v>
      </c>
      <c r="K694" s="21">
        <v>-45.1308</v>
      </c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5.75" customHeight="1">
      <c r="A695" s="22">
        <v>3158904.0</v>
      </c>
      <c r="B695" s="23" t="s">
        <v>2889</v>
      </c>
      <c r="C695" s="24">
        <v>8607.0</v>
      </c>
      <c r="D695" s="24">
        <v>4403.0</v>
      </c>
      <c r="E695" s="24">
        <v>4200.0</v>
      </c>
      <c r="F695" s="24">
        <v>4154.0</v>
      </c>
      <c r="G695" s="24">
        <v>4449.0</v>
      </c>
      <c r="H695" s="24">
        <v>8603.0</v>
      </c>
      <c r="I695" s="25"/>
      <c r="J695" s="26">
        <v>-20.1075</v>
      </c>
      <c r="K695" s="26">
        <v>-41.9253</v>
      </c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ht="15.75" customHeight="1">
      <c r="A696" s="17">
        <v>3158953.0</v>
      </c>
      <c r="B696" s="18" t="s">
        <v>2890</v>
      </c>
      <c r="C696" s="19">
        <v>18155.0</v>
      </c>
      <c r="D696" s="19">
        <v>13678.0</v>
      </c>
      <c r="E696" s="19">
        <v>13580.0</v>
      </c>
      <c r="F696" s="19">
        <v>25239.0</v>
      </c>
      <c r="G696" s="19">
        <v>2019.0</v>
      </c>
      <c r="H696" s="19">
        <v>27258.0</v>
      </c>
      <c r="I696" s="20"/>
      <c r="J696" s="21">
        <v>-19.3636</v>
      </c>
      <c r="K696" s="21">
        <v>-42.5686</v>
      </c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5.75" customHeight="1">
      <c r="A697" s="22">
        <v>3159001.0</v>
      </c>
      <c r="B697" s="23" t="s">
        <v>2891</v>
      </c>
      <c r="C697" s="24">
        <v>3739.0</v>
      </c>
      <c r="D697" s="24">
        <v>2017.0</v>
      </c>
      <c r="E697" s="24">
        <v>2006.0</v>
      </c>
      <c r="F697" s="24">
        <v>2279.0</v>
      </c>
      <c r="G697" s="24">
        <v>1744.0</v>
      </c>
      <c r="H697" s="24">
        <v>4023.0</v>
      </c>
      <c r="I697" s="25"/>
      <c r="J697" s="26">
        <v>-19.1689</v>
      </c>
      <c r="K697" s="26">
        <v>-43.7144</v>
      </c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ht="15.75" customHeight="1">
      <c r="A698" s="17">
        <v>3159100.0</v>
      </c>
      <c r="B698" s="18" t="s">
        <v>2892</v>
      </c>
      <c r="C698" s="19">
        <v>3944.0</v>
      </c>
      <c r="D698" s="19">
        <v>1961.0</v>
      </c>
      <c r="E698" s="19">
        <v>1861.0</v>
      </c>
      <c r="F698" s="19">
        <v>2292.0</v>
      </c>
      <c r="G698" s="19">
        <v>1530.0</v>
      </c>
      <c r="H698" s="19">
        <v>3822.0</v>
      </c>
      <c r="I698" s="20"/>
      <c r="J698" s="21">
        <v>-20.7878</v>
      </c>
      <c r="K698" s="21">
        <v>-43.6917</v>
      </c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5.75" customHeight="1">
      <c r="A699" s="22">
        <v>3159902.0</v>
      </c>
      <c r="B699" s="23" t="s">
        <v>2893</v>
      </c>
      <c r="C699" s="24">
        <v>16109.0</v>
      </c>
      <c r="D699" s="24">
        <v>8590.0</v>
      </c>
      <c r="E699" s="24">
        <v>8759.0</v>
      </c>
      <c r="F699" s="24">
        <v>15186.0</v>
      </c>
      <c r="G699" s="24">
        <v>2163.0</v>
      </c>
      <c r="H699" s="24">
        <v>17349.0</v>
      </c>
      <c r="I699" s="25"/>
      <c r="J699" s="26">
        <v>-20.9464</v>
      </c>
      <c r="K699" s="26">
        <v>-44.9189</v>
      </c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ht="15.75" customHeight="1">
      <c r="A700" s="17">
        <v>3160009.0</v>
      </c>
      <c r="B700" s="18" t="s">
        <v>2894</v>
      </c>
      <c r="C700" s="19">
        <v>3514.0</v>
      </c>
      <c r="D700" s="19">
        <v>1805.0</v>
      </c>
      <c r="E700" s="19">
        <v>1729.0</v>
      </c>
      <c r="F700" s="19">
        <v>2376.0</v>
      </c>
      <c r="G700" s="19">
        <v>1158.0</v>
      </c>
      <c r="H700" s="19">
        <v>3534.0</v>
      </c>
      <c r="I700" s="20"/>
      <c r="J700" s="21">
        <v>-21.7581</v>
      </c>
      <c r="K700" s="21">
        <v>-42.8156</v>
      </c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5.75" customHeight="1">
      <c r="A701" s="22">
        <v>3160108.0</v>
      </c>
      <c r="B701" s="23" t="s">
        <v>2895</v>
      </c>
      <c r="C701" s="24">
        <v>4377.0</v>
      </c>
      <c r="D701" s="24">
        <v>2034.0</v>
      </c>
      <c r="E701" s="24">
        <v>2056.0</v>
      </c>
      <c r="F701" s="24">
        <v>3365.0</v>
      </c>
      <c r="G701" s="24">
        <v>725.0</v>
      </c>
      <c r="H701" s="24">
        <v>4090.0</v>
      </c>
      <c r="I701" s="25"/>
      <c r="J701" s="26">
        <v>-20.3144</v>
      </c>
      <c r="K701" s="26">
        <v>-42.6086</v>
      </c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ht="15.75" customHeight="1">
      <c r="A702" s="17">
        <v>3160207.0</v>
      </c>
      <c r="B702" s="18" t="s">
        <v>2896</v>
      </c>
      <c r="C702" s="19">
        <v>4588.0</v>
      </c>
      <c r="D702" s="19">
        <v>2068.0</v>
      </c>
      <c r="E702" s="19">
        <v>2067.0</v>
      </c>
      <c r="F702" s="19">
        <v>1230.0</v>
      </c>
      <c r="G702" s="19">
        <v>2905.0</v>
      </c>
      <c r="H702" s="19">
        <v>4135.0</v>
      </c>
      <c r="I702" s="20"/>
      <c r="J702" s="21">
        <v>-18.4658</v>
      </c>
      <c r="K702" s="21">
        <v>-43.3067</v>
      </c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5.75" customHeight="1">
      <c r="A703" s="65">
        <v>3160306.0</v>
      </c>
      <c r="B703" s="67" t="s">
        <v>2897</v>
      </c>
      <c r="C703" s="68">
        <v>12144.0</v>
      </c>
      <c r="D703" s="68">
        <v>6029.0</v>
      </c>
      <c r="E703" s="68">
        <v>5751.0</v>
      </c>
      <c r="F703" s="68">
        <v>6366.0</v>
      </c>
      <c r="G703" s="68">
        <v>5414.0</v>
      </c>
      <c r="H703" s="68">
        <v>11780.0</v>
      </c>
      <c r="I703" s="25"/>
      <c r="J703" s="26">
        <v>-16.5339</v>
      </c>
      <c r="K703" s="26">
        <v>-40.1758</v>
      </c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ht="15.75" customHeight="1">
      <c r="A704" s="17">
        <v>3160405.0</v>
      </c>
      <c r="B704" s="18" t="s">
        <v>2898</v>
      </c>
      <c r="C704" s="19">
        <v>23473.0</v>
      </c>
      <c r="D704" s="19">
        <v>13205.0</v>
      </c>
      <c r="E704" s="19">
        <v>12784.0</v>
      </c>
      <c r="F704" s="19">
        <v>22205.0</v>
      </c>
      <c r="G704" s="19">
        <v>3784.0</v>
      </c>
      <c r="H704" s="19">
        <v>25989.0</v>
      </c>
      <c r="I704" s="20"/>
      <c r="J704" s="21">
        <v>-20.0872</v>
      </c>
      <c r="K704" s="21">
        <v>-45.2936</v>
      </c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5.75" customHeight="1">
      <c r="A705" s="22">
        <v>3160454.0</v>
      </c>
      <c r="B705" s="23" t="s">
        <v>2899</v>
      </c>
      <c r="C705" s="24">
        <v>6655.0</v>
      </c>
      <c r="D705" s="24">
        <v>3512.0</v>
      </c>
      <c r="E705" s="24">
        <v>3426.0</v>
      </c>
      <c r="F705" s="24">
        <v>1590.0</v>
      </c>
      <c r="G705" s="24">
        <v>5348.0</v>
      </c>
      <c r="H705" s="24">
        <v>6938.0</v>
      </c>
      <c r="I705" s="25"/>
      <c r="J705" s="26">
        <v>-15.3394</v>
      </c>
      <c r="K705" s="26">
        <v>-42.6236</v>
      </c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ht="15.75" customHeight="1">
      <c r="A706" s="17">
        <v>3160504.0</v>
      </c>
      <c r="B706" s="18" t="s">
        <v>2900</v>
      </c>
      <c r="C706" s="19">
        <v>1823.0</v>
      </c>
      <c r="D706" s="19">
        <v>889.0</v>
      </c>
      <c r="E706" s="19">
        <v>888.0</v>
      </c>
      <c r="F706" s="19">
        <v>888.0</v>
      </c>
      <c r="G706" s="19">
        <v>889.0</v>
      </c>
      <c r="H706" s="19">
        <v>1777.0</v>
      </c>
      <c r="I706" s="20"/>
      <c r="J706" s="21">
        <v>-19.2283</v>
      </c>
      <c r="K706" s="21">
        <v>-43.2539</v>
      </c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5.75" customHeight="1">
      <c r="A707" s="22">
        <v>3160603.0</v>
      </c>
      <c r="B707" s="23" t="s">
        <v>2901</v>
      </c>
      <c r="C707" s="24">
        <v>3488.0</v>
      </c>
      <c r="D707" s="24">
        <v>1624.0</v>
      </c>
      <c r="E707" s="24">
        <v>1616.0</v>
      </c>
      <c r="F707" s="24">
        <v>2246.0</v>
      </c>
      <c r="G707" s="24">
        <v>994.0</v>
      </c>
      <c r="H707" s="24">
        <v>3240.0</v>
      </c>
      <c r="I707" s="25"/>
      <c r="J707" s="26">
        <v>-18.2969</v>
      </c>
      <c r="K707" s="26">
        <v>-44.2231</v>
      </c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ht="15.75" customHeight="1">
      <c r="A708" s="17">
        <v>3160702.0</v>
      </c>
      <c r="B708" s="18" t="s">
        <v>2902</v>
      </c>
      <c r="C708" s="19">
        <v>46789.0</v>
      </c>
      <c r="D708" s="19">
        <v>22493.0</v>
      </c>
      <c r="E708" s="19">
        <v>23796.0</v>
      </c>
      <c r="F708" s="19">
        <v>41330.0</v>
      </c>
      <c r="G708" s="19">
        <v>4959.0</v>
      </c>
      <c r="H708" s="19">
        <v>46289.0</v>
      </c>
      <c r="I708" s="20"/>
      <c r="J708" s="21">
        <v>-21.4567</v>
      </c>
      <c r="K708" s="21">
        <v>-43.5525</v>
      </c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5.75" customHeight="1">
      <c r="A709" s="22">
        <v>3160801.0</v>
      </c>
      <c r="B709" s="23" t="s">
        <v>2903</v>
      </c>
      <c r="C709" s="24">
        <v>3737.0</v>
      </c>
      <c r="D709" s="24">
        <v>2385.0</v>
      </c>
      <c r="E709" s="24">
        <v>2192.0</v>
      </c>
      <c r="F709" s="24">
        <v>4238.0</v>
      </c>
      <c r="G709" s="24">
        <v>339.0</v>
      </c>
      <c r="H709" s="24">
        <v>4577.0</v>
      </c>
      <c r="I709" s="25"/>
      <c r="J709" s="26">
        <v>-21.5817</v>
      </c>
      <c r="K709" s="26">
        <v>-45.0758</v>
      </c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ht="15.75" customHeight="1">
      <c r="A710" s="17">
        <v>3160900.0</v>
      </c>
      <c r="B710" s="18" t="s">
        <v>2904</v>
      </c>
      <c r="C710" s="19">
        <v>3282.0</v>
      </c>
      <c r="D710" s="19">
        <v>1730.0</v>
      </c>
      <c r="E710" s="19">
        <v>1782.0</v>
      </c>
      <c r="F710" s="19">
        <v>3128.0</v>
      </c>
      <c r="G710" s="19">
        <v>384.0</v>
      </c>
      <c r="H710" s="19">
        <v>3512.0</v>
      </c>
      <c r="I710" s="20"/>
      <c r="J710" s="21">
        <v>-20.625</v>
      </c>
      <c r="K710" s="21">
        <v>-43.9492</v>
      </c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5.75" customHeight="1">
      <c r="A711" s="22">
        <v>3160959.0</v>
      </c>
      <c r="B711" s="23" t="s">
        <v>2905</v>
      </c>
      <c r="C711" s="24">
        <v>5192.0</v>
      </c>
      <c r="D711" s="24">
        <v>2744.0</v>
      </c>
      <c r="E711" s="24">
        <v>2652.0</v>
      </c>
      <c r="F711" s="24">
        <v>2568.0</v>
      </c>
      <c r="G711" s="24">
        <v>2828.0</v>
      </c>
      <c r="H711" s="24">
        <v>5396.0</v>
      </c>
      <c r="I711" s="25"/>
      <c r="J711" s="26">
        <v>-19.5269</v>
      </c>
      <c r="K711" s="26">
        <v>-42.0114</v>
      </c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ht="15.75" customHeight="1">
      <c r="A712" s="17">
        <v>3161007.0</v>
      </c>
      <c r="B712" s="18" t="s">
        <v>2906</v>
      </c>
      <c r="C712" s="19">
        <v>17642.0</v>
      </c>
      <c r="D712" s="19">
        <v>8438.0</v>
      </c>
      <c r="E712" s="19">
        <v>8914.0</v>
      </c>
      <c r="F712" s="19">
        <v>10506.0</v>
      </c>
      <c r="G712" s="19">
        <v>6846.0</v>
      </c>
      <c r="H712" s="19">
        <v>17352.0</v>
      </c>
      <c r="I712" s="20"/>
      <c r="J712" s="21">
        <v>-19.865</v>
      </c>
      <c r="K712" s="21">
        <v>-42.9683</v>
      </c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5.75" customHeight="1">
      <c r="A713" s="22">
        <v>3161056.0</v>
      </c>
      <c r="B713" s="23" t="s">
        <v>2907</v>
      </c>
      <c r="C713" s="24">
        <v>3454.0</v>
      </c>
      <c r="D713" s="24">
        <v>1730.0</v>
      </c>
      <c r="E713" s="24">
        <v>1652.0</v>
      </c>
      <c r="F713" s="24">
        <v>2089.0</v>
      </c>
      <c r="G713" s="24">
        <v>1293.0</v>
      </c>
      <c r="H713" s="24">
        <v>3382.0</v>
      </c>
      <c r="I713" s="25"/>
      <c r="J713" s="26">
        <v>-18.5911</v>
      </c>
      <c r="K713" s="26">
        <v>-41.4864</v>
      </c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ht="15.75" customHeight="1">
      <c r="A714" s="17">
        <v>3161106.0</v>
      </c>
      <c r="B714" s="18" t="s">
        <v>2812</v>
      </c>
      <c r="C714" s="19">
        <v>51497.0</v>
      </c>
      <c r="D714" s="19">
        <v>27313.0</v>
      </c>
      <c r="E714" s="19">
        <v>26585.0</v>
      </c>
      <c r="F714" s="19">
        <v>34235.0</v>
      </c>
      <c r="G714" s="19">
        <v>19663.0</v>
      </c>
      <c r="H714" s="19">
        <v>53898.0</v>
      </c>
      <c r="I714" s="20"/>
      <c r="J714" s="21">
        <v>-20.3592</v>
      </c>
      <c r="K714" s="21">
        <v>-50.6967</v>
      </c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5.75" customHeight="1">
      <c r="A715" s="22">
        <v>3161205.0</v>
      </c>
      <c r="B715" s="23" t="s">
        <v>2908</v>
      </c>
      <c r="C715" s="24">
        <v>6533.0</v>
      </c>
      <c r="D715" s="24">
        <v>3282.0</v>
      </c>
      <c r="E715" s="24">
        <v>3205.0</v>
      </c>
      <c r="F715" s="24">
        <v>4655.0</v>
      </c>
      <c r="G715" s="24">
        <v>1832.0</v>
      </c>
      <c r="H715" s="24">
        <v>6487.0</v>
      </c>
      <c r="I715" s="25"/>
      <c r="J715" s="26">
        <v>-20.71</v>
      </c>
      <c r="K715" s="26">
        <v>-44.9853</v>
      </c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ht="15.75" customHeight="1">
      <c r="A716" s="17">
        <v>3161304.0</v>
      </c>
      <c r="B716" s="18" t="s">
        <v>2909</v>
      </c>
      <c r="C716" s="19">
        <v>5274.0</v>
      </c>
      <c r="D716" s="19">
        <v>2980.0</v>
      </c>
      <c r="E716" s="19">
        <v>2820.0</v>
      </c>
      <c r="F716" s="19">
        <v>4338.0</v>
      </c>
      <c r="G716" s="19">
        <v>1462.0</v>
      </c>
      <c r="H716" s="19">
        <v>5800.0</v>
      </c>
      <c r="I716" s="20"/>
      <c r="J716" s="21">
        <v>-19.8628</v>
      </c>
      <c r="K716" s="21">
        <v>-49.7742</v>
      </c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5.75" customHeight="1">
      <c r="A717" s="22">
        <v>3161403.0</v>
      </c>
      <c r="B717" s="23" t="s">
        <v>2910</v>
      </c>
      <c r="C717" s="24">
        <v>5696.0</v>
      </c>
      <c r="D717" s="24">
        <v>2650.0</v>
      </c>
      <c r="E717" s="24">
        <v>2534.0</v>
      </c>
      <c r="F717" s="24">
        <v>3138.0</v>
      </c>
      <c r="G717" s="24">
        <v>2046.0</v>
      </c>
      <c r="H717" s="24">
        <v>5184.0</v>
      </c>
      <c r="I717" s="25"/>
      <c r="J717" s="26">
        <v>-20.7894</v>
      </c>
      <c r="K717" s="26">
        <v>-42.2675</v>
      </c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ht="15.75" customHeight="1">
      <c r="A718" s="17">
        <v>3161502.0</v>
      </c>
      <c r="B718" s="18" t="s">
        <v>2911</v>
      </c>
      <c r="C718" s="19">
        <v>7716.0</v>
      </c>
      <c r="D718" s="19">
        <v>5199.0</v>
      </c>
      <c r="E718" s="19">
        <v>5047.0</v>
      </c>
      <c r="F718" s="19">
        <v>7287.0</v>
      </c>
      <c r="G718" s="19">
        <v>2959.0</v>
      </c>
      <c r="H718" s="19">
        <v>10246.0</v>
      </c>
      <c r="I718" s="20"/>
      <c r="J718" s="21">
        <v>-18.7283</v>
      </c>
      <c r="K718" s="21">
        <v>-45.0947</v>
      </c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5.75" customHeight="1">
      <c r="A719" s="22">
        <v>3161601.0</v>
      </c>
      <c r="B719" s="23" t="s">
        <v>2912</v>
      </c>
      <c r="C719" s="24">
        <v>5015.0</v>
      </c>
      <c r="D719" s="24">
        <v>2136.0</v>
      </c>
      <c r="E719" s="24">
        <v>2253.0</v>
      </c>
      <c r="F719" s="24">
        <v>1054.0</v>
      </c>
      <c r="G719" s="24">
        <v>3335.0</v>
      </c>
      <c r="H719" s="24">
        <v>4389.0</v>
      </c>
      <c r="I719" s="25"/>
      <c r="J719" s="26">
        <v>-18.8361</v>
      </c>
      <c r="K719" s="26">
        <v>-42.2881</v>
      </c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ht="15.75" customHeight="1">
      <c r="A720" s="17">
        <v>3161650.0</v>
      </c>
      <c r="B720" s="18" t="s">
        <v>2913</v>
      </c>
      <c r="C720" s="19">
        <v>2864.0</v>
      </c>
      <c r="D720" s="19">
        <v>1762.0</v>
      </c>
      <c r="E720" s="19">
        <v>1725.0</v>
      </c>
      <c r="F720" s="19">
        <v>2440.0</v>
      </c>
      <c r="G720" s="19">
        <v>1047.0</v>
      </c>
      <c r="H720" s="19">
        <v>3487.0</v>
      </c>
      <c r="I720" s="20"/>
      <c r="J720" s="21">
        <v>-18.9</v>
      </c>
      <c r="K720" s="21">
        <v>-41.36</v>
      </c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5.75" customHeight="1">
      <c r="A721" s="22">
        <v>3161700.0</v>
      </c>
      <c r="B721" s="23" t="s">
        <v>2914</v>
      </c>
      <c r="C721" s="24">
        <v>5432.0</v>
      </c>
      <c r="D721" s="24">
        <v>3234.0</v>
      </c>
      <c r="E721" s="24">
        <v>3018.0</v>
      </c>
      <c r="F721" s="24">
        <v>4174.0</v>
      </c>
      <c r="G721" s="24">
        <v>2078.0</v>
      </c>
      <c r="H721" s="24">
        <v>6252.0</v>
      </c>
      <c r="I721" s="25"/>
      <c r="J721" s="26">
        <v>-18.3383</v>
      </c>
      <c r="K721" s="26">
        <v>-45.8333</v>
      </c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ht="15.75" customHeight="1">
      <c r="A722" s="17">
        <v>3161809.0</v>
      </c>
      <c r="B722" s="18" t="s">
        <v>2915</v>
      </c>
      <c r="C722" s="19">
        <v>7969.0</v>
      </c>
      <c r="D722" s="19">
        <v>5235.0</v>
      </c>
      <c r="E722" s="19">
        <v>5170.0</v>
      </c>
      <c r="F722" s="19">
        <v>7969.0</v>
      </c>
      <c r="G722" s="19">
        <v>2436.0</v>
      </c>
      <c r="H722" s="19">
        <v>10405.0</v>
      </c>
      <c r="I722" s="20"/>
      <c r="J722" s="21">
        <v>-19.9828</v>
      </c>
      <c r="K722" s="21">
        <v>-44.8589</v>
      </c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5.75" customHeight="1">
      <c r="A723" s="22">
        <v>3161908.0</v>
      </c>
      <c r="B723" s="23" t="s">
        <v>2916</v>
      </c>
      <c r="C723" s="24">
        <v>8462.0</v>
      </c>
      <c r="D723" s="24">
        <v>4876.0</v>
      </c>
      <c r="E723" s="24">
        <v>4906.0</v>
      </c>
      <c r="F723" s="24">
        <v>4654.0</v>
      </c>
      <c r="G723" s="24">
        <v>5128.0</v>
      </c>
      <c r="H723" s="24">
        <v>9782.0</v>
      </c>
      <c r="I723" s="25"/>
      <c r="J723" s="26">
        <v>-19.8261</v>
      </c>
      <c r="K723" s="26">
        <v>-43.3622</v>
      </c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ht="15.75" customHeight="1">
      <c r="A724" s="17">
        <v>3125507.0</v>
      </c>
      <c r="B724" s="18" t="s">
        <v>2917</v>
      </c>
      <c r="C724" s="19">
        <v>2963.0</v>
      </c>
      <c r="D724" s="19">
        <v>1474.0</v>
      </c>
      <c r="E724" s="19">
        <v>1565.0</v>
      </c>
      <c r="F724" s="19">
        <v>1952.0</v>
      </c>
      <c r="G724" s="19">
        <v>1087.0</v>
      </c>
      <c r="H724" s="19">
        <v>3039.0</v>
      </c>
      <c r="I724" s="20"/>
      <c r="J724" s="21">
        <v>-18.0042</v>
      </c>
      <c r="K724" s="21">
        <v>-43.3908</v>
      </c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5.75" customHeight="1">
      <c r="A725" s="22">
        <v>3162005.0</v>
      </c>
      <c r="B725" s="23" t="s">
        <v>2918</v>
      </c>
      <c r="C725" s="24">
        <v>22308.0</v>
      </c>
      <c r="D725" s="24">
        <v>11929.0</v>
      </c>
      <c r="E725" s="24">
        <v>11980.0</v>
      </c>
      <c r="F725" s="24">
        <v>19745.0</v>
      </c>
      <c r="G725" s="24">
        <v>4164.0</v>
      </c>
      <c r="H725" s="24">
        <v>23909.0</v>
      </c>
      <c r="I725" s="25"/>
      <c r="J725" s="26">
        <v>-21.8922</v>
      </c>
      <c r="K725" s="26">
        <v>-45.5953</v>
      </c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ht="15.75" customHeight="1">
      <c r="A726" s="17">
        <v>3162104.0</v>
      </c>
      <c r="B726" s="18" t="s">
        <v>2919</v>
      </c>
      <c r="C726" s="19">
        <v>27631.0</v>
      </c>
      <c r="D726" s="19">
        <v>16075.0</v>
      </c>
      <c r="E726" s="19">
        <v>15732.0</v>
      </c>
      <c r="F726" s="19">
        <v>30050.0</v>
      </c>
      <c r="G726" s="19">
        <v>1757.0</v>
      </c>
      <c r="H726" s="19">
        <v>31807.0</v>
      </c>
      <c r="I726" s="20"/>
      <c r="J726" s="21">
        <v>-19.3111</v>
      </c>
      <c r="K726" s="21">
        <v>-46.0489</v>
      </c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5.75" customHeight="1">
      <c r="A727" s="22">
        <v>3162203.0</v>
      </c>
      <c r="B727" s="23" t="s">
        <v>2920</v>
      </c>
      <c r="C727" s="24">
        <v>6271.0</v>
      </c>
      <c r="D727" s="24">
        <v>3559.0</v>
      </c>
      <c r="E727" s="24">
        <v>3331.0</v>
      </c>
      <c r="F727" s="24">
        <v>5610.0</v>
      </c>
      <c r="G727" s="24">
        <v>1280.0</v>
      </c>
      <c r="H727" s="24">
        <v>6890.0</v>
      </c>
      <c r="I727" s="25"/>
      <c r="J727" s="26">
        <v>-20.6414</v>
      </c>
      <c r="K727" s="26">
        <v>-46.5056</v>
      </c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ht="15.75" customHeight="1">
      <c r="A728" s="17">
        <v>3162252.0</v>
      </c>
      <c r="B728" s="18" t="s">
        <v>2921</v>
      </c>
      <c r="C728" s="19">
        <v>4400.0</v>
      </c>
      <c r="D728" s="19">
        <v>2439.0</v>
      </c>
      <c r="E728" s="19">
        <v>2220.0</v>
      </c>
      <c r="F728" s="19">
        <v>2435.0</v>
      </c>
      <c r="G728" s="19">
        <v>2224.0</v>
      </c>
      <c r="H728" s="19">
        <v>4659.0</v>
      </c>
      <c r="I728" s="20"/>
      <c r="J728" s="21">
        <v>-16.8531</v>
      </c>
      <c r="K728" s="21">
        <v>-44.3519</v>
      </c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5.75" customHeight="1">
      <c r="A729" s="22">
        <v>3162302.0</v>
      </c>
      <c r="B729" s="23" t="s">
        <v>2922</v>
      </c>
      <c r="C729" s="24">
        <v>2752.0</v>
      </c>
      <c r="D729" s="24">
        <v>1400.0</v>
      </c>
      <c r="E729" s="24">
        <v>1332.0</v>
      </c>
      <c r="F729" s="24">
        <v>1752.0</v>
      </c>
      <c r="G729" s="24">
        <v>980.0</v>
      </c>
      <c r="H729" s="24">
        <v>2732.0</v>
      </c>
      <c r="I729" s="25"/>
      <c r="J729" s="26">
        <v>-21.93</v>
      </c>
      <c r="K729" s="26">
        <v>-45.9289</v>
      </c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ht="15.75" customHeight="1">
      <c r="A730" s="136">
        <v>3162401.0</v>
      </c>
      <c r="B730" s="137" t="s">
        <v>2923</v>
      </c>
      <c r="C730" s="138">
        <v>26028.0</v>
      </c>
      <c r="D730" s="138">
        <v>13123.0</v>
      </c>
      <c r="E730" s="138">
        <v>12239.0</v>
      </c>
      <c r="F730" s="138">
        <v>8642.0</v>
      </c>
      <c r="G730" s="138">
        <v>16720.0</v>
      </c>
      <c r="H730" s="138">
        <v>25362.0</v>
      </c>
      <c r="I730" s="20"/>
      <c r="J730" s="21">
        <v>-15.9292</v>
      </c>
      <c r="K730" s="21">
        <v>-44.0078</v>
      </c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5.75" customHeight="1">
      <c r="A731" s="22">
        <v>3162450.0</v>
      </c>
      <c r="B731" s="23" t="s">
        <v>2924</v>
      </c>
      <c r="C731" s="24">
        <v>10230.0</v>
      </c>
      <c r="D731" s="24">
        <v>6048.0</v>
      </c>
      <c r="E731" s="24">
        <v>5667.0</v>
      </c>
      <c r="F731" s="24">
        <v>2446.0</v>
      </c>
      <c r="G731" s="24">
        <v>9269.0</v>
      </c>
      <c r="H731" s="24">
        <v>11715.0</v>
      </c>
      <c r="I731" s="25"/>
      <c r="J731" s="26">
        <v>-14.8836</v>
      </c>
      <c r="K731" s="26">
        <v>-44.0906</v>
      </c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ht="15.75" customHeight="1">
      <c r="A732" s="17">
        <v>3162500.0</v>
      </c>
      <c r="B732" s="18" t="s">
        <v>2925</v>
      </c>
      <c r="C732" s="19">
        <v>78616.0</v>
      </c>
      <c r="D732" s="19">
        <v>40494.0</v>
      </c>
      <c r="E732" s="19">
        <v>43910.0</v>
      </c>
      <c r="F732" s="19">
        <v>79790.0</v>
      </c>
      <c r="G732" s="19">
        <v>4614.0</v>
      </c>
      <c r="H732" s="19">
        <v>84404.0</v>
      </c>
      <c r="I732" s="20"/>
      <c r="J732" s="21">
        <v>-21.1356</v>
      </c>
      <c r="K732" s="21">
        <v>-44.2617</v>
      </c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5.75" customHeight="1">
      <c r="A733" s="22">
        <v>3162559.0</v>
      </c>
      <c r="B733" s="23" t="s">
        <v>2926</v>
      </c>
      <c r="C733" s="24">
        <v>8716.0</v>
      </c>
      <c r="D733" s="24">
        <v>5214.0</v>
      </c>
      <c r="E733" s="24">
        <v>5031.0</v>
      </c>
      <c r="F733" s="24">
        <v>4806.0</v>
      </c>
      <c r="G733" s="24">
        <v>5439.0</v>
      </c>
      <c r="H733" s="24">
        <v>10245.0</v>
      </c>
      <c r="I733" s="25"/>
      <c r="J733" s="26">
        <v>-20.3936</v>
      </c>
      <c r="K733" s="26">
        <v>-42.1514</v>
      </c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ht="15.75" customHeight="1">
      <c r="A734" s="17">
        <v>3162575.0</v>
      </c>
      <c r="B734" s="18" t="s">
        <v>2927</v>
      </c>
      <c r="C734" s="19">
        <v>4406.0</v>
      </c>
      <c r="D734" s="19">
        <v>2557.0</v>
      </c>
      <c r="E734" s="19">
        <v>2626.0</v>
      </c>
      <c r="F734" s="19">
        <v>2905.0</v>
      </c>
      <c r="G734" s="19">
        <v>2278.0</v>
      </c>
      <c r="H734" s="19">
        <v>5183.0</v>
      </c>
      <c r="I734" s="20"/>
      <c r="J734" s="21">
        <v>-18.7214</v>
      </c>
      <c r="K734" s="21">
        <v>-41.1603</v>
      </c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5.75" customHeight="1">
      <c r="A735" s="22">
        <v>3162609.0</v>
      </c>
      <c r="B735" s="23" t="s">
        <v>2928</v>
      </c>
      <c r="C735" s="24">
        <v>8492.0</v>
      </c>
      <c r="D735" s="24">
        <v>3907.0</v>
      </c>
      <c r="E735" s="24">
        <v>3967.0</v>
      </c>
      <c r="F735" s="24">
        <v>6325.0</v>
      </c>
      <c r="G735" s="24">
        <v>1549.0</v>
      </c>
      <c r="H735" s="24">
        <v>7874.0</v>
      </c>
      <c r="I735" s="25"/>
      <c r="J735" s="26">
        <v>-19.3386</v>
      </c>
      <c r="K735" s="26">
        <v>-42.1578</v>
      </c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ht="15.75" customHeight="1">
      <c r="A736" s="17">
        <v>3162658.0</v>
      </c>
      <c r="B736" s="18" t="s">
        <v>2929</v>
      </c>
      <c r="C736" s="19">
        <v>3664.0</v>
      </c>
      <c r="D736" s="19">
        <v>2095.0</v>
      </c>
      <c r="E736" s="19">
        <v>1971.0</v>
      </c>
      <c r="F736" s="19">
        <v>1921.0</v>
      </c>
      <c r="G736" s="19">
        <v>2145.0</v>
      </c>
      <c r="H736" s="19">
        <v>4066.0</v>
      </c>
      <c r="I736" s="20"/>
      <c r="J736" s="21">
        <v>-16.5419</v>
      </c>
      <c r="K736" s="21">
        <v>-44.5161</v>
      </c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5.75" customHeight="1">
      <c r="A737" s="22">
        <v>3162708.0</v>
      </c>
      <c r="B737" s="23" t="s">
        <v>1575</v>
      </c>
      <c r="C737" s="24">
        <v>21010.0</v>
      </c>
      <c r="D737" s="24">
        <v>11173.0</v>
      </c>
      <c r="E737" s="24">
        <v>11161.0</v>
      </c>
      <c r="F737" s="24">
        <v>10239.0</v>
      </c>
      <c r="G737" s="24">
        <v>12095.0</v>
      </c>
      <c r="H737" s="24">
        <v>22334.0</v>
      </c>
      <c r="I737" s="25"/>
      <c r="J737" s="26">
        <v>-6.4611</v>
      </c>
      <c r="K737" s="26">
        <v>-47.0575</v>
      </c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ht="15.75" customHeight="1">
      <c r="A738" s="17">
        <v>3162807.0</v>
      </c>
      <c r="B738" s="18" t="s">
        <v>2930</v>
      </c>
      <c r="C738" s="19">
        <v>15526.0</v>
      </c>
      <c r="D738" s="19">
        <v>7599.0</v>
      </c>
      <c r="E738" s="19">
        <v>7939.0</v>
      </c>
      <c r="F738" s="19">
        <v>10108.0</v>
      </c>
      <c r="G738" s="19">
        <v>5430.0</v>
      </c>
      <c r="H738" s="19">
        <v>15538.0</v>
      </c>
      <c r="I738" s="20"/>
      <c r="J738" s="21">
        <v>-18.5478</v>
      </c>
      <c r="K738" s="21">
        <v>-42.7633</v>
      </c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5.75" customHeight="1">
      <c r="A739" s="22">
        <v>3162906.0</v>
      </c>
      <c r="B739" s="23" t="s">
        <v>2931</v>
      </c>
      <c r="C739" s="24">
        <v>23786.0</v>
      </c>
      <c r="D739" s="24">
        <v>12184.0</v>
      </c>
      <c r="E739" s="24">
        <v>12878.0</v>
      </c>
      <c r="F739" s="24">
        <v>23840.0</v>
      </c>
      <c r="G739" s="24">
        <v>1222.0</v>
      </c>
      <c r="H739" s="24">
        <v>25062.0</v>
      </c>
      <c r="I739" s="25"/>
      <c r="J739" s="26">
        <v>-21.54</v>
      </c>
      <c r="K739" s="26">
        <v>-43.0106</v>
      </c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ht="15.75" customHeight="1">
      <c r="A740" s="17">
        <v>3162922.0</v>
      </c>
      <c r="B740" s="18" t="s">
        <v>2932</v>
      </c>
      <c r="C740" s="19">
        <v>18152.0</v>
      </c>
      <c r="D740" s="19">
        <v>13756.0</v>
      </c>
      <c r="E740" s="19">
        <v>11863.0</v>
      </c>
      <c r="F740" s="19">
        <v>18652.0</v>
      </c>
      <c r="G740" s="19">
        <v>6967.0</v>
      </c>
      <c r="H740" s="19">
        <v>25619.0</v>
      </c>
      <c r="I740" s="20"/>
      <c r="J740" s="21">
        <v>-20.0492</v>
      </c>
      <c r="K740" s="21">
        <v>-44.2739</v>
      </c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5.75" customHeight="1">
      <c r="A741" s="22">
        <v>3162948.0</v>
      </c>
      <c r="B741" s="23" t="s">
        <v>2933</v>
      </c>
      <c r="C741" s="24">
        <v>6053.0</v>
      </c>
      <c r="D741" s="24">
        <v>3509.0</v>
      </c>
      <c r="E741" s="24">
        <v>3269.0</v>
      </c>
      <c r="F741" s="24">
        <v>4894.0</v>
      </c>
      <c r="G741" s="24">
        <v>1884.0</v>
      </c>
      <c r="H741" s="24">
        <v>6778.0</v>
      </c>
      <c r="I741" s="25"/>
      <c r="J741" s="26">
        <v>-20.7181</v>
      </c>
      <c r="K741" s="26">
        <v>-46.3114</v>
      </c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ht="15.75" customHeight="1">
      <c r="A742" s="17">
        <v>3162955.0</v>
      </c>
      <c r="B742" s="18" t="s">
        <v>2934</v>
      </c>
      <c r="C742" s="19">
        <v>15000.0</v>
      </c>
      <c r="D742" s="19">
        <v>9825.0</v>
      </c>
      <c r="E742" s="19">
        <v>9976.0</v>
      </c>
      <c r="F742" s="19">
        <v>11395.0</v>
      </c>
      <c r="G742" s="19">
        <v>8406.0</v>
      </c>
      <c r="H742" s="19">
        <v>19801.0</v>
      </c>
      <c r="I742" s="20"/>
      <c r="J742" s="21">
        <v>-19.7075</v>
      </c>
      <c r="K742" s="21">
        <v>-43.6164</v>
      </c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5.75" customHeight="1">
      <c r="A743" s="22">
        <v>3163003.0</v>
      </c>
      <c r="B743" s="23" t="s">
        <v>2935</v>
      </c>
      <c r="C743" s="24">
        <v>3894.0</v>
      </c>
      <c r="D743" s="24">
        <v>2025.0</v>
      </c>
      <c r="E743" s="24">
        <v>2050.0</v>
      </c>
      <c r="F743" s="24">
        <v>2945.0</v>
      </c>
      <c r="G743" s="24">
        <v>1130.0</v>
      </c>
      <c r="H743" s="24">
        <v>4075.0</v>
      </c>
      <c r="I743" s="25"/>
      <c r="J743" s="26">
        <v>-18.3244</v>
      </c>
      <c r="K743" s="26">
        <v>-42.1433</v>
      </c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ht="15.75" customHeight="1">
      <c r="A744" s="17">
        <v>3163102.0</v>
      </c>
      <c r="B744" s="18" t="s">
        <v>2936</v>
      </c>
      <c r="C744" s="19">
        <v>3225.0</v>
      </c>
      <c r="D744" s="19">
        <v>2134.0</v>
      </c>
      <c r="E744" s="19">
        <v>2067.0</v>
      </c>
      <c r="F744" s="19">
        <v>2375.0</v>
      </c>
      <c r="G744" s="19">
        <v>1826.0</v>
      </c>
      <c r="H744" s="19">
        <v>4201.0</v>
      </c>
      <c r="I744" s="20"/>
      <c r="J744" s="21">
        <v>-19.7097</v>
      </c>
      <c r="K744" s="21">
        <v>-44.5569</v>
      </c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5.75" customHeight="1">
      <c r="A745" s="22">
        <v>3163201.0</v>
      </c>
      <c r="B745" s="23" t="s">
        <v>2937</v>
      </c>
      <c r="C745" s="24">
        <v>3802.0</v>
      </c>
      <c r="D745" s="24">
        <v>1976.0</v>
      </c>
      <c r="E745" s="24">
        <v>2020.0</v>
      </c>
      <c r="F745" s="24">
        <v>2901.0</v>
      </c>
      <c r="G745" s="24">
        <v>1095.0</v>
      </c>
      <c r="H745" s="24">
        <v>3996.0</v>
      </c>
      <c r="I745" s="25"/>
      <c r="J745" s="26">
        <v>-22.3286</v>
      </c>
      <c r="K745" s="26">
        <v>-45.5264</v>
      </c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ht="15.75" customHeight="1">
      <c r="A746" s="17">
        <v>3163300.0</v>
      </c>
      <c r="B746" s="18" t="s">
        <v>2938</v>
      </c>
      <c r="C746" s="19">
        <v>3863.0</v>
      </c>
      <c r="D746" s="19">
        <v>1890.0</v>
      </c>
      <c r="E746" s="19">
        <v>1947.0</v>
      </c>
      <c r="F746" s="19">
        <v>2728.0</v>
      </c>
      <c r="G746" s="19">
        <v>1109.0</v>
      </c>
      <c r="H746" s="19">
        <v>3837.0</v>
      </c>
      <c r="I746" s="20"/>
      <c r="J746" s="21">
        <v>-18.4786</v>
      </c>
      <c r="K746" s="21">
        <v>-41.3894</v>
      </c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5.75" customHeight="1">
      <c r="A747" s="22">
        <v>3163409.0</v>
      </c>
      <c r="B747" s="23" t="s">
        <v>2939</v>
      </c>
      <c r="C747" s="24">
        <v>6009.0</v>
      </c>
      <c r="D747" s="24">
        <v>2732.0</v>
      </c>
      <c r="E747" s="24">
        <v>2904.0</v>
      </c>
      <c r="F747" s="24">
        <v>3689.0</v>
      </c>
      <c r="G747" s="24">
        <v>1947.0</v>
      </c>
      <c r="H747" s="24">
        <v>5636.0</v>
      </c>
      <c r="I747" s="25"/>
      <c r="J747" s="26">
        <v>-19.9286</v>
      </c>
      <c r="K747" s="26">
        <v>-42.705</v>
      </c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ht="15.75" customHeight="1">
      <c r="A748" s="17">
        <v>3163508.0</v>
      </c>
      <c r="B748" s="18" t="s">
        <v>2940</v>
      </c>
      <c r="C748" s="19">
        <v>6789.0</v>
      </c>
      <c r="D748" s="19">
        <v>3331.0</v>
      </c>
      <c r="E748" s="19">
        <v>3222.0</v>
      </c>
      <c r="F748" s="19">
        <v>2006.0</v>
      </c>
      <c r="G748" s="19">
        <v>4547.0</v>
      </c>
      <c r="H748" s="19">
        <v>6553.0</v>
      </c>
      <c r="I748" s="20"/>
      <c r="J748" s="21">
        <v>-18.2753</v>
      </c>
      <c r="K748" s="21">
        <v>-42.6703</v>
      </c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5.75" customHeight="1">
      <c r="A749" s="22">
        <v>3163607.0</v>
      </c>
      <c r="B749" s="23" t="s">
        <v>2941</v>
      </c>
      <c r="C749" s="24">
        <v>2379.0</v>
      </c>
      <c r="D749" s="24">
        <v>1289.0</v>
      </c>
      <c r="E749" s="24">
        <v>1303.0</v>
      </c>
      <c r="F749" s="24">
        <v>1445.0</v>
      </c>
      <c r="G749" s="24">
        <v>1147.0</v>
      </c>
      <c r="H749" s="24">
        <v>2592.0</v>
      </c>
      <c r="I749" s="25"/>
      <c r="J749" s="26">
        <v>-20.0053</v>
      </c>
      <c r="K749" s="26">
        <v>-41.7447</v>
      </c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ht="15.75" customHeight="1">
      <c r="A750" s="17">
        <v>3163706.0</v>
      </c>
      <c r="B750" s="18" t="s">
        <v>2942</v>
      </c>
      <c r="C750" s="19">
        <v>36927.0</v>
      </c>
      <c r="D750" s="19">
        <v>19764.0</v>
      </c>
      <c r="E750" s="19">
        <v>21900.0</v>
      </c>
      <c r="F750" s="19">
        <v>41664.0</v>
      </c>
      <c r="G750" s="19">
        <v>0.0</v>
      </c>
      <c r="H750" s="19">
        <v>41664.0</v>
      </c>
      <c r="I750" s="20"/>
      <c r="J750" s="21">
        <v>-22.1164</v>
      </c>
      <c r="K750" s="21">
        <v>-45.0544</v>
      </c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5.75" customHeight="1">
      <c r="A751" s="22">
        <v>3163805.0</v>
      </c>
      <c r="B751" s="23" t="s">
        <v>2943</v>
      </c>
      <c r="C751" s="24">
        <v>6641.0</v>
      </c>
      <c r="D751" s="24">
        <v>3433.0</v>
      </c>
      <c r="E751" s="24">
        <v>3317.0</v>
      </c>
      <c r="F751" s="24">
        <v>3742.0</v>
      </c>
      <c r="G751" s="24">
        <v>3008.0</v>
      </c>
      <c r="H751" s="24">
        <v>6750.0</v>
      </c>
      <c r="I751" s="25"/>
      <c r="J751" s="26">
        <v>-20.7072</v>
      </c>
      <c r="K751" s="26">
        <v>-42.7189</v>
      </c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ht="15.75" customHeight="1">
      <c r="A752" s="17">
        <v>3163904.0</v>
      </c>
      <c r="B752" s="18" t="s">
        <v>2944</v>
      </c>
      <c r="C752" s="19">
        <v>5618.0</v>
      </c>
      <c r="D752" s="19">
        <v>2647.0</v>
      </c>
      <c r="E752" s="19">
        <v>2393.0</v>
      </c>
      <c r="F752" s="19">
        <v>2781.0</v>
      </c>
      <c r="G752" s="19">
        <v>2259.0</v>
      </c>
      <c r="H752" s="19">
        <v>5040.0</v>
      </c>
      <c r="I752" s="20"/>
      <c r="J752" s="21">
        <v>-21.1267</v>
      </c>
      <c r="K752" s="21">
        <v>-46.6153</v>
      </c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5.75" customHeight="1">
      <c r="A753" s="22">
        <v>3164100.0</v>
      </c>
      <c r="B753" s="23" t="s">
        <v>2945</v>
      </c>
      <c r="C753" s="24">
        <v>6081.0</v>
      </c>
      <c r="D753" s="24">
        <v>2746.0</v>
      </c>
      <c r="E753" s="24">
        <v>2824.0</v>
      </c>
      <c r="F753" s="24">
        <v>2302.0</v>
      </c>
      <c r="G753" s="24">
        <v>3268.0</v>
      </c>
      <c r="H753" s="24">
        <v>5570.0</v>
      </c>
      <c r="I753" s="25"/>
      <c r="J753" s="26">
        <v>-18.3658</v>
      </c>
      <c r="K753" s="26">
        <v>-42.6025</v>
      </c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ht="15.75" customHeight="1">
      <c r="A754" s="17">
        <v>3164001.0</v>
      </c>
      <c r="B754" s="18" t="s">
        <v>2946</v>
      </c>
      <c r="C754" s="19">
        <v>9239.0</v>
      </c>
      <c r="D754" s="19">
        <v>4125.0</v>
      </c>
      <c r="E754" s="19">
        <v>4228.0</v>
      </c>
      <c r="F754" s="19">
        <v>6780.0</v>
      </c>
      <c r="G754" s="19">
        <v>1573.0</v>
      </c>
      <c r="H754" s="19">
        <v>8353.0</v>
      </c>
      <c r="I754" s="20"/>
      <c r="J754" s="21">
        <v>-20.1703</v>
      </c>
      <c r="K754" s="21">
        <v>-42.5239</v>
      </c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5.75" customHeight="1">
      <c r="A755" s="22">
        <v>3164209.0</v>
      </c>
      <c r="B755" s="23" t="s">
        <v>2947</v>
      </c>
      <c r="C755" s="24">
        <v>7783.0</v>
      </c>
      <c r="D755" s="24">
        <v>5236.0</v>
      </c>
      <c r="E755" s="24">
        <v>5049.0</v>
      </c>
      <c r="F755" s="24">
        <v>6476.0</v>
      </c>
      <c r="G755" s="24">
        <v>3809.0</v>
      </c>
      <c r="H755" s="24">
        <v>10285.0</v>
      </c>
      <c r="I755" s="25"/>
      <c r="J755" s="26">
        <v>-16.3686</v>
      </c>
      <c r="K755" s="26">
        <v>-45.0694</v>
      </c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ht="15.75" customHeight="1">
      <c r="A756" s="17">
        <v>3164308.0</v>
      </c>
      <c r="B756" s="18" t="s">
        <v>2948</v>
      </c>
      <c r="C756" s="19">
        <v>6325.0</v>
      </c>
      <c r="D756" s="19">
        <v>3483.0</v>
      </c>
      <c r="E756" s="19">
        <v>3203.0</v>
      </c>
      <c r="F756" s="19">
        <v>4222.0</v>
      </c>
      <c r="G756" s="19">
        <v>2464.0</v>
      </c>
      <c r="H756" s="19">
        <v>6686.0</v>
      </c>
      <c r="I756" s="20"/>
      <c r="J756" s="21">
        <v>-20.2453</v>
      </c>
      <c r="K756" s="21">
        <v>-46.3658</v>
      </c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5.75" customHeight="1">
      <c r="A757" s="65">
        <v>3164407.0</v>
      </c>
      <c r="B757" s="67" t="s">
        <v>2949</v>
      </c>
      <c r="C757" s="68">
        <v>4311.0</v>
      </c>
      <c r="D757" s="68">
        <v>2578.0</v>
      </c>
      <c r="E757" s="68">
        <v>2370.0</v>
      </c>
      <c r="F757" s="68">
        <v>2889.0</v>
      </c>
      <c r="G757" s="68">
        <v>2059.0</v>
      </c>
      <c r="H757" s="68">
        <v>4948.0</v>
      </c>
      <c r="I757" s="25"/>
      <c r="J757" s="26">
        <v>-22.1592</v>
      </c>
      <c r="K757" s="26">
        <v>-45.7542</v>
      </c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ht="15.75" customHeight="1">
      <c r="A758" s="17">
        <v>3164431.0</v>
      </c>
      <c r="B758" s="18" t="s">
        <v>2950</v>
      </c>
      <c r="C758" s="19">
        <v>2573.0</v>
      </c>
      <c r="D758" s="19">
        <v>1459.0</v>
      </c>
      <c r="E758" s="19">
        <v>1339.0</v>
      </c>
      <c r="F758" s="19">
        <v>1603.0</v>
      </c>
      <c r="G758" s="19">
        <v>1195.0</v>
      </c>
      <c r="H758" s="19">
        <v>2798.0</v>
      </c>
      <c r="I758" s="20"/>
      <c r="J758" s="21">
        <v>-21.0722</v>
      </c>
      <c r="K758" s="21">
        <v>-42.6364</v>
      </c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5.75" customHeight="1">
      <c r="A759" s="22">
        <v>3164472.0</v>
      </c>
      <c r="B759" s="23" t="s">
        <v>2951</v>
      </c>
      <c r="C759" s="24">
        <v>4779.0</v>
      </c>
      <c r="D759" s="24">
        <v>2926.0</v>
      </c>
      <c r="E759" s="24">
        <v>2813.0</v>
      </c>
      <c r="F759" s="24">
        <v>4209.0</v>
      </c>
      <c r="G759" s="24">
        <v>1530.0</v>
      </c>
      <c r="H759" s="24">
        <v>5739.0</v>
      </c>
      <c r="I759" s="25"/>
      <c r="J759" s="26">
        <v>-19.4978</v>
      </c>
      <c r="K759" s="26">
        <v>-41.9836</v>
      </c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ht="15.75" customHeight="1">
      <c r="A760" s="17">
        <v>3164506.0</v>
      </c>
      <c r="B760" s="18" t="s">
        <v>2952</v>
      </c>
      <c r="C760" s="19">
        <v>11604.0</v>
      </c>
      <c r="D760" s="19">
        <v>5371.0</v>
      </c>
      <c r="E760" s="19">
        <v>5276.0</v>
      </c>
      <c r="F760" s="19">
        <v>3250.0</v>
      </c>
      <c r="G760" s="19">
        <v>7397.0</v>
      </c>
      <c r="H760" s="19">
        <v>10647.0</v>
      </c>
      <c r="I760" s="20"/>
      <c r="J760" s="21">
        <v>-18.0844</v>
      </c>
      <c r="K760" s="21">
        <v>-42.5714</v>
      </c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5.75" customHeight="1">
      <c r="A761" s="22">
        <v>3164605.0</v>
      </c>
      <c r="B761" s="23" t="s">
        <v>2953</v>
      </c>
      <c r="C761" s="24">
        <v>4648.0</v>
      </c>
      <c r="D761" s="24">
        <v>3030.0</v>
      </c>
      <c r="E761" s="24">
        <v>2775.0</v>
      </c>
      <c r="F761" s="24">
        <v>3247.0</v>
      </c>
      <c r="G761" s="24">
        <v>2558.0</v>
      </c>
      <c r="H761" s="24">
        <v>5805.0</v>
      </c>
      <c r="I761" s="25"/>
      <c r="J761" s="26">
        <v>-20.2756</v>
      </c>
      <c r="K761" s="26">
        <v>-45.005</v>
      </c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ht="15.75" customHeight="1">
      <c r="A762" s="17">
        <v>3164704.0</v>
      </c>
      <c r="B762" s="18" t="s">
        <v>2954</v>
      </c>
      <c r="C762" s="19">
        <v>58335.0</v>
      </c>
      <c r="D762" s="19">
        <v>32207.0</v>
      </c>
      <c r="E762" s="19">
        <v>32827.0</v>
      </c>
      <c r="F762" s="19">
        <v>59994.0</v>
      </c>
      <c r="G762" s="19">
        <v>5040.0</v>
      </c>
      <c r="H762" s="19">
        <v>65034.0</v>
      </c>
      <c r="I762" s="20"/>
      <c r="J762" s="21">
        <v>-20.9169</v>
      </c>
      <c r="K762" s="21">
        <v>-46.9914</v>
      </c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5.75" customHeight="1">
      <c r="A763" s="22">
        <v>3164803.0</v>
      </c>
      <c r="B763" s="23" t="s">
        <v>2955</v>
      </c>
      <c r="C763" s="24">
        <v>1779.0</v>
      </c>
      <c r="D763" s="24">
        <v>774.0</v>
      </c>
      <c r="E763" s="24">
        <v>842.0</v>
      </c>
      <c r="F763" s="24">
        <v>876.0</v>
      </c>
      <c r="G763" s="24">
        <v>740.0</v>
      </c>
      <c r="H763" s="24">
        <v>1616.0</v>
      </c>
      <c r="I763" s="25"/>
      <c r="J763" s="26">
        <v>-19.2919</v>
      </c>
      <c r="K763" s="26">
        <v>-43.1739</v>
      </c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ht="15.75" customHeight="1">
      <c r="A764" s="17">
        <v>3164902.0</v>
      </c>
      <c r="B764" s="18" t="s">
        <v>2956</v>
      </c>
      <c r="C764" s="19">
        <v>1976.0</v>
      </c>
      <c r="D764" s="19">
        <v>1048.0</v>
      </c>
      <c r="E764" s="19">
        <v>1062.0</v>
      </c>
      <c r="F764" s="19">
        <v>1321.0</v>
      </c>
      <c r="G764" s="19">
        <v>789.0</v>
      </c>
      <c r="H764" s="19">
        <v>2110.0</v>
      </c>
      <c r="I764" s="20"/>
      <c r="J764" s="21">
        <v>-22.2183</v>
      </c>
      <c r="K764" s="21">
        <v>-44.9761</v>
      </c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5.75" customHeight="1">
      <c r="A765" s="22">
        <v>3165206.0</v>
      </c>
      <c r="B765" s="23" t="s">
        <v>2957</v>
      </c>
      <c r="C765" s="24">
        <v>6204.0</v>
      </c>
      <c r="D765" s="24">
        <v>3539.0</v>
      </c>
      <c r="E765" s="24">
        <v>3116.0</v>
      </c>
      <c r="F765" s="24">
        <v>3857.0</v>
      </c>
      <c r="G765" s="24">
        <v>2798.0</v>
      </c>
      <c r="H765" s="24">
        <v>6655.0</v>
      </c>
      <c r="I765" s="25"/>
      <c r="J765" s="26">
        <v>-21.7222</v>
      </c>
      <c r="K765" s="26">
        <v>-44.9853</v>
      </c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ht="15.75" customHeight="1">
      <c r="A766" s="17">
        <v>3165008.0</v>
      </c>
      <c r="B766" s="18" t="s">
        <v>2958</v>
      </c>
      <c r="C766" s="19">
        <v>10245.0</v>
      </c>
      <c r="D766" s="19">
        <v>5291.0</v>
      </c>
      <c r="E766" s="19">
        <v>5262.0</v>
      </c>
      <c r="F766" s="19">
        <v>8467.0</v>
      </c>
      <c r="G766" s="19">
        <v>2086.0</v>
      </c>
      <c r="H766" s="19">
        <v>10553.0</v>
      </c>
      <c r="I766" s="20"/>
      <c r="J766" s="21">
        <v>-20.9131</v>
      </c>
      <c r="K766" s="21">
        <v>-44.5092</v>
      </c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5.75" customHeight="1">
      <c r="A767" s="22">
        <v>3165107.0</v>
      </c>
      <c r="B767" s="23" t="s">
        <v>2959</v>
      </c>
      <c r="C767" s="24">
        <v>7303.0</v>
      </c>
      <c r="D767" s="24">
        <v>3558.0</v>
      </c>
      <c r="E767" s="24">
        <v>3535.0</v>
      </c>
      <c r="F767" s="24">
        <v>5522.0</v>
      </c>
      <c r="G767" s="24">
        <v>1571.0</v>
      </c>
      <c r="H767" s="24">
        <v>7093.0</v>
      </c>
      <c r="I767" s="25"/>
      <c r="J767" s="26">
        <v>-20.7844</v>
      </c>
      <c r="K767" s="26">
        <v>-47.0981</v>
      </c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ht="15.75" customHeight="1">
      <c r="A768" s="17">
        <v>3165305.0</v>
      </c>
      <c r="B768" s="18" t="s">
        <v>2960</v>
      </c>
      <c r="C768" s="19">
        <v>6163.0</v>
      </c>
      <c r="D768" s="19">
        <v>3394.0</v>
      </c>
      <c r="E768" s="19">
        <v>3614.0</v>
      </c>
      <c r="F768" s="19">
        <v>5940.0</v>
      </c>
      <c r="G768" s="19">
        <v>1068.0</v>
      </c>
      <c r="H768" s="19">
        <v>7008.0</v>
      </c>
      <c r="I768" s="20"/>
      <c r="J768" s="21">
        <v>-21.7125</v>
      </c>
      <c r="K768" s="21">
        <v>-44.4442</v>
      </c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5.75" customHeight="1">
      <c r="A769" s="22">
        <v>3165404.0</v>
      </c>
      <c r="B769" s="23" t="s">
        <v>2961</v>
      </c>
      <c r="C769" s="24">
        <v>5455.0</v>
      </c>
      <c r="D769" s="24">
        <v>3203.0</v>
      </c>
      <c r="E769" s="24">
        <v>3038.0</v>
      </c>
      <c r="F769" s="24">
        <v>3783.0</v>
      </c>
      <c r="G769" s="24">
        <v>2458.0</v>
      </c>
      <c r="H769" s="24">
        <v>6241.0</v>
      </c>
      <c r="I769" s="25"/>
      <c r="J769" s="26">
        <v>-22.7478</v>
      </c>
      <c r="K769" s="26">
        <v>-45.7425</v>
      </c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ht="15.75" customHeight="1">
      <c r="A770" s="17">
        <v>3165503.0</v>
      </c>
      <c r="B770" s="18" t="s">
        <v>2962</v>
      </c>
      <c r="C770" s="19">
        <v>4775.0</v>
      </c>
      <c r="D770" s="19">
        <v>2813.0</v>
      </c>
      <c r="E770" s="19">
        <v>2784.0</v>
      </c>
      <c r="F770" s="19">
        <v>2000.0</v>
      </c>
      <c r="G770" s="19">
        <v>3597.0</v>
      </c>
      <c r="H770" s="19">
        <v>5597.0</v>
      </c>
      <c r="I770" s="20"/>
      <c r="J770" s="21">
        <v>-18.7836</v>
      </c>
      <c r="K770" s="21">
        <v>-42.365</v>
      </c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5.75" customHeight="1">
      <c r="A771" s="22">
        <v>3165537.0</v>
      </c>
      <c r="B771" s="23" t="s">
        <v>2963</v>
      </c>
      <c r="C771" s="24">
        <v>17274.0</v>
      </c>
      <c r="D771" s="24">
        <v>12869.0</v>
      </c>
      <c r="E771" s="24">
        <v>12929.0</v>
      </c>
      <c r="F771" s="24">
        <v>25516.0</v>
      </c>
      <c r="G771" s="24">
        <v>282.0</v>
      </c>
      <c r="H771" s="24">
        <v>25798.0</v>
      </c>
      <c r="I771" s="25"/>
      <c r="J771" s="26">
        <v>-20.0353</v>
      </c>
      <c r="K771" s="26">
        <v>-44.1447</v>
      </c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ht="15.75" customHeight="1">
      <c r="A772" s="17">
        <v>3165560.0</v>
      </c>
      <c r="B772" s="18" t="s">
        <v>2964</v>
      </c>
      <c r="C772" s="19">
        <v>3170.0</v>
      </c>
      <c r="D772" s="19">
        <v>1404.0</v>
      </c>
      <c r="E772" s="19">
        <v>1443.0</v>
      </c>
      <c r="F772" s="19">
        <v>1507.0</v>
      </c>
      <c r="G772" s="19">
        <v>1340.0</v>
      </c>
      <c r="H772" s="19">
        <v>2847.0</v>
      </c>
      <c r="I772" s="20"/>
      <c r="J772" s="21">
        <v>-20.1092</v>
      </c>
      <c r="K772" s="21">
        <v>-42.8394</v>
      </c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5.75" customHeight="1">
      <c r="A773" s="22">
        <v>3165578.0</v>
      </c>
      <c r="B773" s="23" t="s">
        <v>2965</v>
      </c>
      <c r="C773" s="24">
        <v>5128.0</v>
      </c>
      <c r="D773" s="24">
        <v>2779.0</v>
      </c>
      <c r="E773" s="24">
        <v>2446.0</v>
      </c>
      <c r="F773" s="24">
        <v>3107.0</v>
      </c>
      <c r="G773" s="24">
        <v>2118.0</v>
      </c>
      <c r="H773" s="24">
        <v>5225.0</v>
      </c>
      <c r="I773" s="25"/>
      <c r="J773" s="26">
        <v>-22.5872</v>
      </c>
      <c r="K773" s="26">
        <v>-46.1767</v>
      </c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ht="15.75" customHeight="1">
      <c r="A774" s="17">
        <v>3165602.0</v>
      </c>
      <c r="B774" s="18" t="s">
        <v>2966</v>
      </c>
      <c r="C774" s="19">
        <v>2000.0</v>
      </c>
      <c r="D774" s="19">
        <v>980.0</v>
      </c>
      <c r="E774" s="19">
        <v>1000.0</v>
      </c>
      <c r="F774" s="19">
        <v>1512.0</v>
      </c>
      <c r="G774" s="19">
        <v>468.0</v>
      </c>
      <c r="H774" s="19">
        <v>1980.0</v>
      </c>
      <c r="I774" s="20"/>
      <c r="J774" s="21">
        <v>-21.8006</v>
      </c>
      <c r="K774" s="21">
        <v>-42.9456</v>
      </c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5.75" customHeight="1">
      <c r="A775" s="22">
        <v>3165701.0</v>
      </c>
      <c r="B775" s="23" t="s">
        <v>2967</v>
      </c>
      <c r="C775" s="24">
        <v>6598.0</v>
      </c>
      <c r="D775" s="24">
        <v>3653.0</v>
      </c>
      <c r="E775" s="24">
        <v>3577.0</v>
      </c>
      <c r="F775" s="24">
        <v>4683.0</v>
      </c>
      <c r="G775" s="24">
        <v>2547.0</v>
      </c>
      <c r="H775" s="24">
        <v>7230.0</v>
      </c>
      <c r="I775" s="25"/>
      <c r="J775" s="26">
        <v>-20.9119</v>
      </c>
      <c r="K775" s="26">
        <v>-43.0967</v>
      </c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ht="15.75" customHeight="1">
      <c r="A776" s="17">
        <v>3165800.0</v>
      </c>
      <c r="B776" s="18" t="s">
        <v>2968</v>
      </c>
      <c r="C776" s="19">
        <v>2371.0</v>
      </c>
      <c r="D776" s="19">
        <v>1005.0</v>
      </c>
      <c r="E776" s="19">
        <v>863.0</v>
      </c>
      <c r="F776" s="19">
        <v>683.0</v>
      </c>
      <c r="G776" s="19">
        <v>1185.0</v>
      </c>
      <c r="H776" s="19">
        <v>1868.0</v>
      </c>
      <c r="I776" s="20"/>
      <c r="J776" s="21">
        <v>-22.1644</v>
      </c>
      <c r="K776" s="21">
        <v>-46.1789</v>
      </c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5.75" customHeight="1">
      <c r="A777" s="22">
        <v>3165909.0</v>
      </c>
      <c r="B777" s="23" t="s">
        <v>2969</v>
      </c>
      <c r="C777" s="24">
        <v>5190.0</v>
      </c>
      <c r="D777" s="24">
        <v>2315.0</v>
      </c>
      <c r="E777" s="24">
        <v>2259.0</v>
      </c>
      <c r="F777" s="24">
        <v>1803.0</v>
      </c>
      <c r="G777" s="24">
        <v>2771.0</v>
      </c>
      <c r="H777" s="24">
        <v>4574.0</v>
      </c>
      <c r="I777" s="25"/>
      <c r="J777" s="26">
        <v>-17.9467</v>
      </c>
      <c r="K777" s="26">
        <v>-43.225</v>
      </c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ht="15.75" customHeight="1">
      <c r="A778" s="17">
        <v>3166006.0</v>
      </c>
      <c r="B778" s="18" t="s">
        <v>2970</v>
      </c>
      <c r="C778" s="19">
        <v>5643.0</v>
      </c>
      <c r="D778" s="19">
        <v>2852.0</v>
      </c>
      <c r="E778" s="19">
        <v>2837.0</v>
      </c>
      <c r="F778" s="19">
        <v>3262.0</v>
      </c>
      <c r="G778" s="19">
        <v>2427.0</v>
      </c>
      <c r="H778" s="19">
        <v>5689.0</v>
      </c>
      <c r="I778" s="20"/>
      <c r="J778" s="21">
        <v>-20.7939</v>
      </c>
      <c r="K778" s="21">
        <v>-43.3444</v>
      </c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5.75" customHeight="1">
      <c r="A779" s="22">
        <v>3166105.0</v>
      </c>
      <c r="B779" s="23" t="s">
        <v>2971</v>
      </c>
      <c r="C779" s="24">
        <v>3520.0</v>
      </c>
      <c r="D779" s="24">
        <v>1766.0</v>
      </c>
      <c r="E779" s="24">
        <v>1727.0</v>
      </c>
      <c r="F779" s="24">
        <v>1284.0</v>
      </c>
      <c r="G779" s="24">
        <v>2209.0</v>
      </c>
      <c r="H779" s="24">
        <v>3493.0</v>
      </c>
      <c r="I779" s="25"/>
      <c r="J779" s="26">
        <v>-18.8922</v>
      </c>
      <c r="K779" s="26">
        <v>-43.0842</v>
      </c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ht="15.75" customHeight="1">
      <c r="A780" s="17">
        <v>3166204.0</v>
      </c>
      <c r="B780" s="18" t="s">
        <v>2972</v>
      </c>
      <c r="C780" s="19">
        <v>10024.0</v>
      </c>
      <c r="D780" s="19">
        <v>5155.0</v>
      </c>
      <c r="E780" s="19">
        <v>5047.0</v>
      </c>
      <c r="F780" s="19">
        <v>3435.0</v>
      </c>
      <c r="G780" s="19">
        <v>6767.0</v>
      </c>
      <c r="H780" s="19">
        <v>10202.0</v>
      </c>
      <c r="I780" s="20"/>
      <c r="J780" s="21">
        <v>-21.0281</v>
      </c>
      <c r="K780" s="21">
        <v>-43.5825</v>
      </c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5.75" customHeight="1">
      <c r="A781" s="22">
        <v>3166303.0</v>
      </c>
      <c r="B781" s="23" t="s">
        <v>2973</v>
      </c>
      <c r="C781" s="24">
        <v>6990.0</v>
      </c>
      <c r="D781" s="24">
        <v>3644.0</v>
      </c>
      <c r="E781" s="24">
        <v>3481.0</v>
      </c>
      <c r="F781" s="24">
        <v>3718.0</v>
      </c>
      <c r="G781" s="24">
        <v>3407.0</v>
      </c>
      <c r="H781" s="24">
        <v>7125.0</v>
      </c>
      <c r="I781" s="25"/>
      <c r="J781" s="26">
        <v>-20.4739</v>
      </c>
      <c r="K781" s="26">
        <v>-42.4819</v>
      </c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ht="15.75" customHeight="1">
      <c r="A782" s="17">
        <v>3166402.0</v>
      </c>
      <c r="B782" s="18" t="s">
        <v>2974</v>
      </c>
      <c r="C782" s="19">
        <v>1738.0</v>
      </c>
      <c r="D782" s="19">
        <v>917.0</v>
      </c>
      <c r="E782" s="19">
        <v>873.0</v>
      </c>
      <c r="F782" s="19">
        <v>1483.0</v>
      </c>
      <c r="G782" s="19">
        <v>307.0</v>
      </c>
      <c r="H782" s="19">
        <v>1790.0</v>
      </c>
      <c r="I782" s="20"/>
      <c r="J782" s="21">
        <v>-21.9092</v>
      </c>
      <c r="K782" s="21">
        <v>-44.5192</v>
      </c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5.75" customHeight="1">
      <c r="A783" s="22">
        <v>3166501.0</v>
      </c>
      <c r="B783" s="23" t="s">
        <v>2975</v>
      </c>
      <c r="C783" s="24">
        <v>4197.0</v>
      </c>
      <c r="D783" s="24">
        <v>2121.0</v>
      </c>
      <c r="E783" s="24">
        <v>2099.0</v>
      </c>
      <c r="F783" s="24">
        <v>1710.0</v>
      </c>
      <c r="G783" s="24">
        <v>2510.0</v>
      </c>
      <c r="H783" s="24">
        <v>4220.0</v>
      </c>
      <c r="I783" s="25"/>
      <c r="J783" s="26">
        <v>-18.3619</v>
      </c>
      <c r="K783" s="26">
        <v>-43.17</v>
      </c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ht="15.75" customHeight="1">
      <c r="A784" s="136">
        <v>3166600.0</v>
      </c>
      <c r="B784" s="137" t="s">
        <v>2976</v>
      </c>
      <c r="C784" s="138">
        <v>873.0</v>
      </c>
      <c r="D784" s="138">
        <v>431.0</v>
      </c>
      <c r="E784" s="138">
        <v>384.0</v>
      </c>
      <c r="F784" s="138">
        <v>527.0</v>
      </c>
      <c r="G784" s="138">
        <v>288.0</v>
      </c>
      <c r="H784" s="138">
        <v>815.0</v>
      </c>
      <c r="I784" s="20"/>
      <c r="J784" s="21">
        <v>-19.4378</v>
      </c>
      <c r="K784" s="21">
        <v>-45.7958</v>
      </c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5.75" customHeight="1">
      <c r="A785" s="22">
        <v>3166808.0</v>
      </c>
      <c r="B785" s="23" t="s">
        <v>2977</v>
      </c>
      <c r="C785" s="24">
        <v>9390.0</v>
      </c>
      <c r="D785" s="24">
        <v>5412.0</v>
      </c>
      <c r="E785" s="24">
        <v>5129.0</v>
      </c>
      <c r="F785" s="24">
        <v>7751.0</v>
      </c>
      <c r="G785" s="24">
        <v>2790.0</v>
      </c>
      <c r="H785" s="24">
        <v>10541.0</v>
      </c>
      <c r="I785" s="25"/>
      <c r="J785" s="26">
        <v>-19.1114</v>
      </c>
      <c r="K785" s="26">
        <v>-46.6897</v>
      </c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ht="15.75" customHeight="1">
      <c r="A786" s="17">
        <v>3166709.0</v>
      </c>
      <c r="B786" s="18" t="s">
        <v>2978</v>
      </c>
      <c r="C786" s="19">
        <v>8182.0</v>
      </c>
      <c r="D786" s="19">
        <v>4174.0</v>
      </c>
      <c r="E786" s="19">
        <v>4245.0</v>
      </c>
      <c r="F786" s="19">
        <v>6780.0</v>
      </c>
      <c r="G786" s="19">
        <v>1639.0</v>
      </c>
      <c r="H786" s="19">
        <v>8419.0</v>
      </c>
      <c r="I786" s="20"/>
      <c r="J786" s="21">
        <v>-17.7825</v>
      </c>
      <c r="K786" s="21">
        <v>-40.2475</v>
      </c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5.75" customHeight="1">
      <c r="A787" s="22">
        <v>3166907.0</v>
      </c>
      <c r="B787" s="23" t="s">
        <v>2979</v>
      </c>
      <c r="C787" s="24">
        <v>7504.0</v>
      </c>
      <c r="D787" s="24">
        <v>3803.0</v>
      </c>
      <c r="E787" s="24">
        <v>3737.0</v>
      </c>
      <c r="F787" s="24">
        <v>6574.0</v>
      </c>
      <c r="G787" s="24">
        <v>966.0</v>
      </c>
      <c r="H787" s="24">
        <v>7540.0</v>
      </c>
      <c r="I787" s="25"/>
      <c r="J787" s="26">
        <v>-21.5481</v>
      </c>
      <c r="K787" s="26">
        <v>-46.0397</v>
      </c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ht="15.75" customHeight="1">
      <c r="A788" s="17">
        <v>3166956.0</v>
      </c>
      <c r="B788" s="18" t="s">
        <v>2980</v>
      </c>
      <c r="C788" s="19">
        <v>4038.0</v>
      </c>
      <c r="D788" s="19">
        <v>2231.0</v>
      </c>
      <c r="E788" s="19">
        <v>2194.0</v>
      </c>
      <c r="F788" s="19">
        <v>1728.0</v>
      </c>
      <c r="G788" s="19">
        <v>2697.0</v>
      </c>
      <c r="H788" s="19">
        <v>4425.0</v>
      </c>
      <c r="I788" s="20"/>
      <c r="J788" s="21">
        <v>-15.8286</v>
      </c>
      <c r="K788" s="21">
        <v>-42.8714</v>
      </c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5.75" customHeight="1">
      <c r="A789" s="22">
        <v>3167004.0</v>
      </c>
      <c r="B789" s="23" t="s">
        <v>2981</v>
      </c>
      <c r="C789" s="24">
        <v>2071.0</v>
      </c>
      <c r="D789" s="24">
        <v>1001.0</v>
      </c>
      <c r="E789" s="24">
        <v>995.0</v>
      </c>
      <c r="F789" s="24">
        <v>1543.0</v>
      </c>
      <c r="G789" s="24">
        <v>453.0</v>
      </c>
      <c r="H789" s="24">
        <v>1996.0</v>
      </c>
      <c r="I789" s="25"/>
      <c r="J789" s="26">
        <v>-21.8903</v>
      </c>
      <c r="K789" s="26">
        <v>-44.51</v>
      </c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ht="15.75" customHeight="1">
      <c r="A790" s="17">
        <v>3167103.0</v>
      </c>
      <c r="B790" s="18" t="s">
        <v>2982</v>
      </c>
      <c r="C790" s="19">
        <v>21012.0</v>
      </c>
      <c r="D790" s="19">
        <v>10367.0</v>
      </c>
      <c r="E790" s="19">
        <v>10466.0</v>
      </c>
      <c r="F790" s="19">
        <v>12895.0</v>
      </c>
      <c r="G790" s="19">
        <v>7938.0</v>
      </c>
      <c r="H790" s="19">
        <v>20833.0</v>
      </c>
      <c r="I790" s="20"/>
      <c r="J790" s="21">
        <v>-18.6047</v>
      </c>
      <c r="K790" s="21">
        <v>-43.3794</v>
      </c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5.75" customHeight="1">
      <c r="A791" s="22">
        <v>3167202.0</v>
      </c>
      <c r="B791" s="23" t="s">
        <v>2983</v>
      </c>
      <c r="C791" s="24">
        <v>184871.0</v>
      </c>
      <c r="D791" s="24">
        <v>103912.0</v>
      </c>
      <c r="E791" s="24">
        <v>110159.0</v>
      </c>
      <c r="F791" s="24">
        <v>208879.0</v>
      </c>
      <c r="G791" s="24">
        <v>5192.0</v>
      </c>
      <c r="H791" s="24">
        <v>214071.0</v>
      </c>
      <c r="I791" s="25"/>
      <c r="J791" s="26">
        <v>-19.4658</v>
      </c>
      <c r="K791" s="26">
        <v>-44.2467</v>
      </c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ht="15.75" customHeight="1">
      <c r="A792" s="17">
        <v>3165552.0</v>
      </c>
      <c r="B792" s="18" t="s">
        <v>2984</v>
      </c>
      <c r="C792" s="19">
        <v>9291.0</v>
      </c>
      <c r="D792" s="19">
        <v>5350.0</v>
      </c>
      <c r="E792" s="19">
        <v>5535.0</v>
      </c>
      <c r="F792" s="19">
        <v>2802.0</v>
      </c>
      <c r="G792" s="19">
        <v>8083.0</v>
      </c>
      <c r="H792" s="19">
        <v>10885.0</v>
      </c>
      <c r="I792" s="20"/>
      <c r="J792" s="21">
        <v>-17.7256</v>
      </c>
      <c r="K792" s="21">
        <v>-42.2728</v>
      </c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5.75" customHeight="1">
      <c r="A793" s="22">
        <v>3167301.0</v>
      </c>
      <c r="B793" s="23" t="s">
        <v>2985</v>
      </c>
      <c r="C793" s="24">
        <v>2138.0</v>
      </c>
      <c r="D793" s="24">
        <v>1148.0</v>
      </c>
      <c r="E793" s="24">
        <v>1044.0</v>
      </c>
      <c r="F793" s="24">
        <v>1429.0</v>
      </c>
      <c r="G793" s="24">
        <v>763.0</v>
      </c>
      <c r="H793" s="24">
        <v>2192.0</v>
      </c>
      <c r="I793" s="25"/>
      <c r="J793" s="26">
        <v>-21.1589</v>
      </c>
      <c r="K793" s="26">
        <v>-43.2153</v>
      </c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ht="15.75" customHeight="1">
      <c r="A794" s="17">
        <v>3167400.0</v>
      </c>
      <c r="B794" s="18" t="s">
        <v>2986</v>
      </c>
      <c r="C794" s="19">
        <v>5855.0</v>
      </c>
      <c r="D794" s="19">
        <v>3129.0</v>
      </c>
      <c r="E794" s="19">
        <v>2900.0</v>
      </c>
      <c r="F794" s="19">
        <v>3647.0</v>
      </c>
      <c r="G794" s="19">
        <v>2382.0</v>
      </c>
      <c r="H794" s="19">
        <v>6029.0</v>
      </c>
      <c r="I794" s="20"/>
      <c r="J794" s="21">
        <v>-22.0294</v>
      </c>
      <c r="K794" s="21">
        <v>-45.835</v>
      </c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5.75" customHeight="1">
      <c r="A795" s="22">
        <v>3167509.0</v>
      </c>
      <c r="B795" s="23" t="s">
        <v>2987</v>
      </c>
      <c r="C795" s="24">
        <v>2479.0</v>
      </c>
      <c r="D795" s="24">
        <v>1247.0</v>
      </c>
      <c r="E795" s="24">
        <v>1290.0</v>
      </c>
      <c r="F795" s="24">
        <v>1496.0</v>
      </c>
      <c r="G795" s="24">
        <v>1041.0</v>
      </c>
      <c r="H795" s="24">
        <v>2537.0</v>
      </c>
      <c r="I795" s="25"/>
      <c r="J795" s="26">
        <v>-21.9636</v>
      </c>
      <c r="K795" s="26">
        <v>-43.3119</v>
      </c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ht="15.75" customHeight="1">
      <c r="A796" s="17">
        <v>3167608.0</v>
      </c>
      <c r="B796" s="18" t="s">
        <v>2988</v>
      </c>
      <c r="C796" s="19">
        <v>16875.0</v>
      </c>
      <c r="D796" s="19">
        <v>9460.0</v>
      </c>
      <c r="E796" s="19">
        <v>8842.0</v>
      </c>
      <c r="F796" s="19">
        <v>7114.0</v>
      </c>
      <c r="G796" s="19">
        <v>11188.0</v>
      </c>
      <c r="H796" s="19">
        <v>18302.0</v>
      </c>
      <c r="I796" s="20"/>
      <c r="J796" s="21">
        <v>-20.1239</v>
      </c>
      <c r="K796" s="21">
        <v>-42.0014</v>
      </c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5.75" customHeight="1">
      <c r="A797" s="22">
        <v>3167707.0</v>
      </c>
      <c r="B797" s="23" t="s">
        <v>2989</v>
      </c>
      <c r="C797" s="24">
        <v>6284.0</v>
      </c>
      <c r="D797" s="24">
        <v>2855.0</v>
      </c>
      <c r="E797" s="24">
        <v>2973.0</v>
      </c>
      <c r="F797" s="24">
        <v>4126.0</v>
      </c>
      <c r="G797" s="24">
        <v>1702.0</v>
      </c>
      <c r="H797" s="24">
        <v>5828.0</v>
      </c>
      <c r="I797" s="25"/>
      <c r="J797" s="26">
        <v>-19.2347</v>
      </c>
      <c r="K797" s="26">
        <v>-42.0983</v>
      </c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ht="15.75" customHeight="1">
      <c r="A798" s="17">
        <v>3167806.0</v>
      </c>
      <c r="B798" s="18" t="s">
        <v>2990</v>
      </c>
      <c r="C798" s="19">
        <v>5155.0</v>
      </c>
      <c r="D798" s="19">
        <v>2842.0</v>
      </c>
      <c r="E798" s="19">
        <v>2836.0</v>
      </c>
      <c r="F798" s="19">
        <v>3765.0</v>
      </c>
      <c r="G798" s="19">
        <v>1913.0</v>
      </c>
      <c r="H798" s="19">
        <v>5678.0</v>
      </c>
      <c r="I798" s="20"/>
      <c r="J798" s="21">
        <v>-22.06</v>
      </c>
      <c r="K798" s="21">
        <v>-45.045</v>
      </c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5.75" customHeight="1">
      <c r="A799" s="22">
        <v>3167905.0</v>
      </c>
      <c r="B799" s="23" t="s">
        <v>2991</v>
      </c>
      <c r="C799" s="24">
        <v>4572.0</v>
      </c>
      <c r="D799" s="24">
        <v>2045.0</v>
      </c>
      <c r="E799" s="24">
        <v>2031.0</v>
      </c>
      <c r="F799" s="24">
        <v>2701.0</v>
      </c>
      <c r="G799" s="24">
        <v>1375.0</v>
      </c>
      <c r="H799" s="24">
        <v>4076.0</v>
      </c>
      <c r="I799" s="25"/>
      <c r="J799" s="26">
        <v>-21.3589</v>
      </c>
      <c r="K799" s="26">
        <v>-43.2478</v>
      </c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ht="15.75" customHeight="1">
      <c r="A800" s="17">
        <v>3168002.0</v>
      </c>
      <c r="B800" s="18" t="s">
        <v>2992</v>
      </c>
      <c r="C800" s="19">
        <v>27347.0</v>
      </c>
      <c r="D800" s="19">
        <v>15108.0</v>
      </c>
      <c r="E800" s="19">
        <v>15786.0</v>
      </c>
      <c r="F800" s="19">
        <v>25042.0</v>
      </c>
      <c r="G800" s="19">
        <v>5852.0</v>
      </c>
      <c r="H800" s="19">
        <v>30894.0</v>
      </c>
      <c r="I800" s="20"/>
      <c r="J800" s="21">
        <v>-15.8078</v>
      </c>
      <c r="K800" s="21">
        <v>-42.2331</v>
      </c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5.75" customHeight="1">
      <c r="A801" s="22">
        <v>3168051.0</v>
      </c>
      <c r="B801" s="23" t="s">
        <v>2993</v>
      </c>
      <c r="C801" s="24">
        <v>3225.0</v>
      </c>
      <c r="D801" s="24">
        <v>1616.0</v>
      </c>
      <c r="E801" s="24">
        <v>1521.0</v>
      </c>
      <c r="F801" s="24">
        <v>1405.0</v>
      </c>
      <c r="G801" s="24">
        <v>1732.0</v>
      </c>
      <c r="H801" s="24">
        <v>3137.0</v>
      </c>
      <c r="I801" s="25"/>
      <c r="J801" s="26">
        <v>-19.7586</v>
      </c>
      <c r="K801" s="26">
        <v>-41.6156</v>
      </c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ht="15.75" customHeight="1">
      <c r="A802" s="17">
        <v>3168101.0</v>
      </c>
      <c r="B802" s="18" t="s">
        <v>2994</v>
      </c>
      <c r="C802" s="19">
        <v>3327.0</v>
      </c>
      <c r="D802" s="19">
        <v>2205.0</v>
      </c>
      <c r="E802" s="19">
        <v>1897.0</v>
      </c>
      <c r="F802" s="19">
        <v>2744.0</v>
      </c>
      <c r="G802" s="19">
        <v>1358.0</v>
      </c>
      <c r="H802" s="19">
        <v>4102.0</v>
      </c>
      <c r="I802" s="20"/>
      <c r="J802" s="21">
        <v>-19.9222</v>
      </c>
      <c r="K802" s="21">
        <v>-46.8231</v>
      </c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5.75" customHeight="1">
      <c r="A803" s="22">
        <v>3168200.0</v>
      </c>
      <c r="B803" s="23" t="s">
        <v>2995</v>
      </c>
      <c r="C803" s="24">
        <v>1900.0</v>
      </c>
      <c r="D803" s="24">
        <v>1002.0</v>
      </c>
      <c r="E803" s="24">
        <v>871.0</v>
      </c>
      <c r="F803" s="24">
        <v>1085.0</v>
      </c>
      <c r="G803" s="24">
        <v>788.0</v>
      </c>
      <c r="H803" s="24">
        <v>1873.0</v>
      </c>
      <c r="I803" s="25"/>
      <c r="J803" s="26">
        <v>-23.9636</v>
      </c>
      <c r="K803" s="26">
        <v>-47.5072</v>
      </c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ht="15.75" customHeight="1">
      <c r="A804" s="17">
        <v>3168309.0</v>
      </c>
      <c r="B804" s="18" t="s">
        <v>2996</v>
      </c>
      <c r="C804" s="19">
        <v>3491.0</v>
      </c>
      <c r="D804" s="19">
        <v>2026.0</v>
      </c>
      <c r="E804" s="19">
        <v>1766.0</v>
      </c>
      <c r="F804" s="19">
        <v>1753.0</v>
      </c>
      <c r="G804" s="19">
        <v>2039.0</v>
      </c>
      <c r="H804" s="19">
        <v>3792.0</v>
      </c>
      <c r="I804" s="20"/>
      <c r="J804" s="21">
        <v>-19.6697</v>
      </c>
      <c r="K804" s="21">
        <v>-43.6872</v>
      </c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5.75" customHeight="1">
      <c r="A805" s="22">
        <v>3168408.0</v>
      </c>
      <c r="B805" s="23" t="s">
        <v>2997</v>
      </c>
      <c r="C805" s="24">
        <v>14488.0</v>
      </c>
      <c r="D805" s="24">
        <v>7102.0</v>
      </c>
      <c r="E805" s="24">
        <v>7192.0</v>
      </c>
      <c r="F805" s="24">
        <v>8019.0</v>
      </c>
      <c r="G805" s="24">
        <v>6275.0</v>
      </c>
      <c r="H805" s="24">
        <v>14294.0</v>
      </c>
      <c r="I805" s="25"/>
      <c r="J805" s="26">
        <v>-19.2808</v>
      </c>
      <c r="K805" s="26">
        <v>-42.0067</v>
      </c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ht="15.75" customHeight="1">
      <c r="A806" s="17">
        <v>3168507.0</v>
      </c>
      <c r="B806" s="18" t="s">
        <v>2998</v>
      </c>
      <c r="C806" s="19">
        <v>11149.0</v>
      </c>
      <c r="D806" s="19">
        <v>5538.0</v>
      </c>
      <c r="E806" s="19">
        <v>5808.0</v>
      </c>
      <c r="F806" s="19">
        <v>7605.0</v>
      </c>
      <c r="G806" s="19">
        <v>3741.0</v>
      </c>
      <c r="H806" s="19">
        <v>11346.0</v>
      </c>
      <c r="I806" s="20"/>
      <c r="J806" s="21">
        <v>-20.6511</v>
      </c>
      <c r="K806" s="21">
        <v>-42.8567</v>
      </c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5.75" customHeight="1">
      <c r="A807" s="22">
        <v>3168606.0</v>
      </c>
      <c r="B807" s="23" t="s">
        <v>2999</v>
      </c>
      <c r="C807" s="24">
        <v>129424.0</v>
      </c>
      <c r="D807" s="24">
        <v>64447.0</v>
      </c>
      <c r="E807" s="24">
        <v>70286.0</v>
      </c>
      <c r="F807" s="24">
        <v>110059.0</v>
      </c>
      <c r="G807" s="24">
        <v>24674.0</v>
      </c>
      <c r="H807" s="24">
        <v>134733.0</v>
      </c>
      <c r="I807" s="25"/>
      <c r="J807" s="26">
        <v>-17.8575</v>
      </c>
      <c r="K807" s="26">
        <v>-41.5053</v>
      </c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ht="15.75" customHeight="1">
      <c r="A808" s="17">
        <v>3168705.0</v>
      </c>
      <c r="B808" s="18" t="s">
        <v>3000</v>
      </c>
      <c r="C808" s="19">
        <v>71478.0</v>
      </c>
      <c r="D808" s="19">
        <v>39129.0</v>
      </c>
      <c r="E808" s="19">
        <v>41990.0</v>
      </c>
      <c r="F808" s="19">
        <v>81003.0</v>
      </c>
      <c r="G808" s="19">
        <v>116.0</v>
      </c>
      <c r="H808" s="19">
        <v>81119.0</v>
      </c>
      <c r="I808" s="20"/>
      <c r="J808" s="21">
        <v>-19.5825</v>
      </c>
      <c r="K808" s="21">
        <v>-42.6444</v>
      </c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5.75" customHeight="1">
      <c r="A809" s="22">
        <v>3168804.0</v>
      </c>
      <c r="B809" s="23" t="s">
        <v>3001</v>
      </c>
      <c r="C809" s="24">
        <v>5759.0</v>
      </c>
      <c r="D809" s="24">
        <v>3458.0</v>
      </c>
      <c r="E809" s="24">
        <v>3544.0</v>
      </c>
      <c r="F809" s="24">
        <v>5404.0</v>
      </c>
      <c r="G809" s="24">
        <v>1598.0</v>
      </c>
      <c r="H809" s="24">
        <v>7002.0</v>
      </c>
      <c r="I809" s="25"/>
      <c r="J809" s="26">
        <v>-21.1103</v>
      </c>
      <c r="K809" s="26">
        <v>-44.1781</v>
      </c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ht="15.75" customHeight="1">
      <c r="A810" s="17">
        <v>3168903.0</v>
      </c>
      <c r="B810" s="18" t="s">
        <v>3002</v>
      </c>
      <c r="C810" s="19">
        <v>7571.0</v>
      </c>
      <c r="D810" s="19">
        <v>3537.0</v>
      </c>
      <c r="E810" s="19">
        <v>3369.0</v>
      </c>
      <c r="F810" s="19">
        <v>4815.0</v>
      </c>
      <c r="G810" s="19">
        <v>2091.0</v>
      </c>
      <c r="H810" s="19">
        <v>6906.0</v>
      </c>
      <c r="I810" s="20"/>
      <c r="J810" s="21">
        <v>-19.0039</v>
      </c>
      <c r="K810" s="21">
        <v>-45.9644</v>
      </c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5.75" customHeight="1">
      <c r="A811" s="65">
        <v>3169000.0</v>
      </c>
      <c r="B811" s="67" t="s">
        <v>83</v>
      </c>
      <c r="C811" s="68">
        <v>15005.0</v>
      </c>
      <c r="D811" s="68">
        <v>7906.0</v>
      </c>
      <c r="E811" s="68">
        <v>7933.0</v>
      </c>
      <c r="F811" s="68">
        <v>12926.0</v>
      </c>
      <c r="G811" s="68">
        <v>2913.0</v>
      </c>
      <c r="H811" s="68">
        <v>15839.0</v>
      </c>
      <c r="I811" s="25"/>
      <c r="J811" s="26">
        <v>-21.175</v>
      </c>
      <c r="K811" s="26">
        <v>-43.0178</v>
      </c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ht="15.75" customHeight="1">
      <c r="A812" s="17">
        <v>3169059.0</v>
      </c>
      <c r="B812" s="18" t="s">
        <v>3003</v>
      </c>
      <c r="C812" s="19">
        <v>3821.0</v>
      </c>
      <c r="D812" s="19">
        <v>2145.0</v>
      </c>
      <c r="E812" s="19">
        <v>1805.0</v>
      </c>
      <c r="F812" s="19">
        <v>1018.0</v>
      </c>
      <c r="G812" s="19">
        <v>2932.0</v>
      </c>
      <c r="H812" s="19">
        <v>3950.0</v>
      </c>
      <c r="I812" s="20"/>
      <c r="J812" s="21">
        <v>-22.3706</v>
      </c>
      <c r="K812" s="21">
        <v>-46.0956</v>
      </c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5.75" customHeight="1">
      <c r="A813" s="22">
        <v>3169109.0</v>
      </c>
      <c r="B813" s="23" t="s">
        <v>3004</v>
      </c>
      <c r="C813" s="24">
        <v>5222.0</v>
      </c>
      <c r="D813" s="24">
        <v>3039.0</v>
      </c>
      <c r="E813" s="24">
        <v>2722.0</v>
      </c>
      <c r="F813" s="24">
        <v>2190.0</v>
      </c>
      <c r="G813" s="24">
        <v>3571.0</v>
      </c>
      <c r="H813" s="24">
        <v>5761.0</v>
      </c>
      <c r="I813" s="25"/>
      <c r="J813" s="26">
        <v>-22.7431</v>
      </c>
      <c r="K813" s="26">
        <v>-46.3719</v>
      </c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ht="15.75" customHeight="1">
      <c r="A814" s="17">
        <v>3169208.0</v>
      </c>
      <c r="B814" s="18" t="s">
        <v>3005</v>
      </c>
      <c r="C814" s="19">
        <v>11652.0</v>
      </c>
      <c r="D814" s="19">
        <v>4786.0</v>
      </c>
      <c r="E814" s="19">
        <v>4756.0</v>
      </c>
      <c r="F814" s="19">
        <v>7607.0</v>
      </c>
      <c r="G814" s="19">
        <v>1935.0</v>
      </c>
      <c r="H814" s="19">
        <v>9542.0</v>
      </c>
      <c r="I814" s="20"/>
      <c r="J814" s="21">
        <v>-20.9047</v>
      </c>
      <c r="K814" s="21">
        <v>-42.0228</v>
      </c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5.75" customHeight="1">
      <c r="A815" s="22">
        <v>3169307.0</v>
      </c>
      <c r="B815" s="23" t="s">
        <v>3006</v>
      </c>
      <c r="C815" s="24">
        <v>65291.0</v>
      </c>
      <c r="D815" s="24">
        <v>36115.0</v>
      </c>
      <c r="E815" s="24">
        <v>36681.0</v>
      </c>
      <c r="F815" s="24">
        <v>65851.0</v>
      </c>
      <c r="G815" s="24">
        <v>6945.0</v>
      </c>
      <c r="H815" s="24">
        <v>72796.0</v>
      </c>
      <c r="I815" s="25"/>
      <c r="J815" s="26">
        <v>-21.6969</v>
      </c>
      <c r="K815" s="26">
        <v>-45.2533</v>
      </c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ht="15.75" customHeight="1">
      <c r="A816" s="17">
        <v>3169356.0</v>
      </c>
      <c r="B816" s="18" t="s">
        <v>3007</v>
      </c>
      <c r="C816" s="19">
        <v>23568.0</v>
      </c>
      <c r="D816" s="19">
        <v>14074.0</v>
      </c>
      <c r="E816" s="19">
        <v>14241.0</v>
      </c>
      <c r="F816" s="19">
        <v>26838.0</v>
      </c>
      <c r="G816" s="19">
        <v>1477.0</v>
      </c>
      <c r="H816" s="19">
        <v>28315.0</v>
      </c>
      <c r="I816" s="20"/>
      <c r="J816" s="21">
        <v>-18.2064</v>
      </c>
      <c r="K816" s="21">
        <v>-45.2417</v>
      </c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5.75" customHeight="1">
      <c r="A817" s="22">
        <v>3169406.0</v>
      </c>
      <c r="B817" s="23" t="s">
        <v>3008</v>
      </c>
      <c r="C817" s="24">
        <v>51024.0</v>
      </c>
      <c r="D817" s="24">
        <v>26688.0</v>
      </c>
      <c r="E817" s="24">
        <v>27137.0</v>
      </c>
      <c r="F817" s="24">
        <v>46242.0</v>
      </c>
      <c r="G817" s="24">
        <v>7583.0</v>
      </c>
      <c r="H817" s="24">
        <v>53825.0</v>
      </c>
      <c r="I817" s="25"/>
      <c r="J817" s="26">
        <v>-21.3667</v>
      </c>
      <c r="K817" s="26">
        <v>-45.5125</v>
      </c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ht="15.75" customHeight="1">
      <c r="A818" s="17">
        <v>3169505.0</v>
      </c>
      <c r="B818" s="18" t="s">
        <v>3009</v>
      </c>
      <c r="C818" s="19">
        <v>5831.0</v>
      </c>
      <c r="D818" s="19">
        <v>3196.0</v>
      </c>
      <c r="E818" s="19">
        <v>3095.0</v>
      </c>
      <c r="F818" s="19">
        <v>4323.0</v>
      </c>
      <c r="G818" s="19">
        <v>1968.0</v>
      </c>
      <c r="H818" s="19">
        <v>6291.0</v>
      </c>
      <c r="I818" s="20"/>
      <c r="J818" s="21">
        <v>-18.9792</v>
      </c>
      <c r="K818" s="21">
        <v>-41.6453</v>
      </c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5.75" customHeight="1">
      <c r="A819" s="22">
        <v>3169604.0</v>
      </c>
      <c r="B819" s="23" t="s">
        <v>3010</v>
      </c>
      <c r="C819" s="24">
        <v>23117.0</v>
      </c>
      <c r="D819" s="24">
        <v>12083.0</v>
      </c>
      <c r="E819" s="24">
        <v>12102.0</v>
      </c>
      <c r="F819" s="24">
        <v>22045.0</v>
      </c>
      <c r="G819" s="24">
        <v>2140.0</v>
      </c>
      <c r="H819" s="24">
        <v>24185.0</v>
      </c>
      <c r="I819" s="25"/>
      <c r="J819" s="26">
        <v>-18.5922</v>
      </c>
      <c r="K819" s="26">
        <v>-48.705</v>
      </c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ht="15.75" customHeight="1">
      <c r="A820" s="17">
        <v>3169703.0</v>
      </c>
      <c r="B820" s="18" t="s">
        <v>3011</v>
      </c>
      <c r="C820" s="19">
        <v>15655.0</v>
      </c>
      <c r="D820" s="19">
        <v>9161.0</v>
      </c>
      <c r="E820" s="19">
        <v>8885.0</v>
      </c>
      <c r="F820" s="19">
        <v>12913.0</v>
      </c>
      <c r="G820" s="19">
        <v>5133.0</v>
      </c>
      <c r="H820" s="19">
        <v>18046.0</v>
      </c>
      <c r="I820" s="20"/>
      <c r="J820" s="21">
        <v>-17.2856</v>
      </c>
      <c r="K820" s="21">
        <v>-42.73</v>
      </c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5.75" customHeight="1">
      <c r="A821" s="22">
        <v>3169802.0</v>
      </c>
      <c r="B821" s="23" t="s">
        <v>3012</v>
      </c>
      <c r="C821" s="24">
        <v>4243.0</v>
      </c>
      <c r="D821" s="24">
        <v>2410.0</v>
      </c>
      <c r="E821" s="24">
        <v>2248.0</v>
      </c>
      <c r="F821" s="24">
        <v>2910.0</v>
      </c>
      <c r="G821" s="24">
        <v>1748.0</v>
      </c>
      <c r="H821" s="24">
        <v>4658.0</v>
      </c>
      <c r="I821" s="25"/>
      <c r="J821" s="26">
        <v>-21.8756</v>
      </c>
      <c r="K821" s="26">
        <v>-45.7869</v>
      </c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ht="15.75" customHeight="1">
      <c r="A822" s="17">
        <v>3169901.0</v>
      </c>
      <c r="B822" s="18" t="s">
        <v>3013</v>
      </c>
      <c r="C822" s="19">
        <v>85065.0</v>
      </c>
      <c r="D822" s="19">
        <v>50246.0</v>
      </c>
      <c r="E822" s="19">
        <v>51220.0</v>
      </c>
      <c r="F822" s="19">
        <v>97599.0</v>
      </c>
      <c r="G822" s="19">
        <v>3867.0</v>
      </c>
      <c r="H822" s="19">
        <v>101466.0</v>
      </c>
      <c r="I822" s="20"/>
      <c r="J822" s="21">
        <v>-21.12</v>
      </c>
      <c r="K822" s="21">
        <v>-42.9428</v>
      </c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5.75" customHeight="1">
      <c r="A823" s="22">
        <v>3170008.0</v>
      </c>
      <c r="B823" s="23" t="s">
        <v>3014</v>
      </c>
      <c r="C823" s="24">
        <v>10774.0</v>
      </c>
      <c r="D823" s="24">
        <v>5978.0</v>
      </c>
      <c r="E823" s="24">
        <v>5699.0</v>
      </c>
      <c r="F823" s="24">
        <v>5665.0</v>
      </c>
      <c r="G823" s="24">
        <v>6012.0</v>
      </c>
      <c r="H823" s="24">
        <v>11677.0</v>
      </c>
      <c r="I823" s="25"/>
      <c r="J823" s="26">
        <v>-16.2853</v>
      </c>
      <c r="K823" s="26">
        <v>-44.7781</v>
      </c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ht="15.75" customHeight="1">
      <c r="A824" s="17">
        <v>3170057.0</v>
      </c>
      <c r="B824" s="18" t="s">
        <v>3015</v>
      </c>
      <c r="C824" s="19">
        <v>11682.0</v>
      </c>
      <c r="D824" s="19">
        <v>6085.0</v>
      </c>
      <c r="E824" s="19">
        <v>5955.0</v>
      </c>
      <c r="F824" s="19">
        <v>6434.0</v>
      </c>
      <c r="G824" s="19">
        <v>5606.0</v>
      </c>
      <c r="H824" s="19">
        <v>12040.0</v>
      </c>
      <c r="I824" s="20"/>
      <c r="J824" s="21">
        <v>-19.6353</v>
      </c>
      <c r="K824" s="21">
        <v>-42.1056</v>
      </c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5.75" customHeight="1">
      <c r="A825" s="22">
        <v>3170107.0</v>
      </c>
      <c r="B825" s="23" t="s">
        <v>3016</v>
      </c>
      <c r="C825" s="24">
        <v>252051.0</v>
      </c>
      <c r="D825" s="24">
        <v>144473.0</v>
      </c>
      <c r="E825" s="24">
        <v>151527.0</v>
      </c>
      <c r="F825" s="24">
        <v>289408.0</v>
      </c>
      <c r="G825" s="24">
        <v>6592.0</v>
      </c>
      <c r="H825" s="24">
        <v>296000.0</v>
      </c>
      <c r="I825" s="25"/>
      <c r="J825" s="26">
        <v>-19.7483</v>
      </c>
      <c r="K825" s="26">
        <v>-47.9319</v>
      </c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ht="15.75" customHeight="1">
      <c r="A826" s="17">
        <v>3170206.0</v>
      </c>
      <c r="B826" s="18" t="s">
        <v>3017</v>
      </c>
      <c r="C826" s="19">
        <v>501214.0</v>
      </c>
      <c r="D826" s="19">
        <v>293115.0</v>
      </c>
      <c r="E826" s="19">
        <v>307170.0</v>
      </c>
      <c r="F826" s="19">
        <v>583879.0</v>
      </c>
      <c r="G826" s="19">
        <v>16406.0</v>
      </c>
      <c r="H826" s="19">
        <v>600285.0</v>
      </c>
      <c r="I826" s="20"/>
      <c r="J826" s="21">
        <v>-18.9186</v>
      </c>
      <c r="K826" s="21">
        <v>-48.2772</v>
      </c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5.75" customHeight="1">
      <c r="A827" s="22">
        <v>3170305.0</v>
      </c>
      <c r="B827" s="23" t="s">
        <v>3018</v>
      </c>
      <c r="C827" s="24">
        <v>2872.0</v>
      </c>
      <c r="D827" s="24">
        <v>1394.0</v>
      </c>
      <c r="E827" s="24">
        <v>1306.0</v>
      </c>
      <c r="F827" s="24">
        <v>1552.0</v>
      </c>
      <c r="G827" s="24">
        <v>1148.0</v>
      </c>
      <c r="H827" s="24">
        <v>2700.0</v>
      </c>
      <c r="I827" s="25"/>
      <c r="J827" s="26">
        <v>-17.2558</v>
      </c>
      <c r="K827" s="26">
        <v>-40.5728</v>
      </c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ht="15.75" customHeight="1">
      <c r="A828" s="17">
        <v>3170404.0</v>
      </c>
      <c r="B828" s="18" t="s">
        <v>3019</v>
      </c>
      <c r="C828" s="19">
        <v>70033.0</v>
      </c>
      <c r="D828" s="19">
        <v>39305.0</v>
      </c>
      <c r="E828" s="19">
        <v>38285.0</v>
      </c>
      <c r="F828" s="19">
        <v>62364.0</v>
      </c>
      <c r="G828" s="19">
        <v>15226.0</v>
      </c>
      <c r="H828" s="19">
        <v>77590.0</v>
      </c>
      <c r="I828" s="20"/>
      <c r="J828" s="21">
        <v>-16.3575</v>
      </c>
      <c r="K828" s="21">
        <v>-46.9061</v>
      </c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5.75" customHeight="1">
      <c r="A829" s="22">
        <v>3170438.0</v>
      </c>
      <c r="B829" s="23" t="s">
        <v>3020</v>
      </c>
      <c r="C829" s="24">
        <v>4638.0</v>
      </c>
      <c r="D829" s="24">
        <v>2415.0</v>
      </c>
      <c r="E829" s="24">
        <v>2009.0</v>
      </c>
      <c r="F829" s="24">
        <v>2731.0</v>
      </c>
      <c r="G829" s="24">
        <v>1693.0</v>
      </c>
      <c r="H829" s="24">
        <v>4424.0</v>
      </c>
      <c r="I829" s="25"/>
      <c r="J829" s="26">
        <v>-19.5303</v>
      </c>
      <c r="K829" s="26">
        <v>-50.3358</v>
      </c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ht="15.75" customHeight="1">
      <c r="A830" s="17">
        <v>3170479.0</v>
      </c>
      <c r="B830" s="18" t="s">
        <v>3021</v>
      </c>
      <c r="C830" s="19">
        <v>3263.0</v>
      </c>
      <c r="D830" s="19">
        <v>1627.0</v>
      </c>
      <c r="E830" s="19">
        <v>1611.0</v>
      </c>
      <c r="F830" s="19">
        <v>1821.0</v>
      </c>
      <c r="G830" s="19">
        <v>1417.0</v>
      </c>
      <c r="H830" s="19">
        <v>3238.0</v>
      </c>
      <c r="I830" s="20"/>
      <c r="J830" s="21">
        <v>-16.0642</v>
      </c>
      <c r="K830" s="21">
        <v>-46.2542</v>
      </c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5.75" customHeight="1">
      <c r="A831" s="22">
        <v>3170503.0</v>
      </c>
      <c r="B831" s="23" t="s">
        <v>3022</v>
      </c>
      <c r="C831" s="24">
        <v>10375.0</v>
      </c>
      <c r="D831" s="24">
        <v>5085.0</v>
      </c>
      <c r="E831" s="24">
        <v>5206.0</v>
      </c>
      <c r="F831" s="24">
        <v>7946.0</v>
      </c>
      <c r="G831" s="24">
        <v>2345.0</v>
      </c>
      <c r="H831" s="24">
        <v>10291.0</v>
      </c>
      <c r="I831" s="25"/>
      <c r="J831" s="26">
        <v>-20.3508</v>
      </c>
      <c r="K831" s="26">
        <v>-42.7394</v>
      </c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ht="15.75" customHeight="1">
      <c r="A832" s="17">
        <v>3170529.0</v>
      </c>
      <c r="B832" s="18" t="s">
        <v>3023</v>
      </c>
      <c r="C832" s="19">
        <v>9615.0</v>
      </c>
      <c r="D832" s="19">
        <v>7031.0</v>
      </c>
      <c r="E832" s="19">
        <v>6574.0</v>
      </c>
      <c r="F832" s="19">
        <v>6166.0</v>
      </c>
      <c r="G832" s="19">
        <v>7439.0</v>
      </c>
      <c r="H832" s="19">
        <v>13605.0</v>
      </c>
      <c r="I832" s="20"/>
      <c r="J832" s="21">
        <v>-16.1325</v>
      </c>
      <c r="K832" s="21">
        <v>-45.7422</v>
      </c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5.75" customHeight="1">
      <c r="A833" s="22">
        <v>3170578.0</v>
      </c>
      <c r="B833" s="23" t="s">
        <v>3024</v>
      </c>
      <c r="C833" s="24">
        <v>6544.0</v>
      </c>
      <c r="D833" s="24">
        <v>3290.0</v>
      </c>
      <c r="E833" s="24">
        <v>3167.0</v>
      </c>
      <c r="F833" s="24">
        <v>4769.0</v>
      </c>
      <c r="G833" s="24">
        <v>1688.0</v>
      </c>
      <c r="H833" s="24">
        <v>6457.0</v>
      </c>
      <c r="I833" s="25"/>
      <c r="J833" s="26">
        <v>-19.6083</v>
      </c>
      <c r="K833" s="26">
        <v>-42.2983</v>
      </c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ht="15.75" customHeight="1">
      <c r="A834" s="17">
        <v>3170602.0</v>
      </c>
      <c r="B834" s="18" t="s">
        <v>3025</v>
      </c>
      <c r="C834" s="19">
        <v>2212.0</v>
      </c>
      <c r="D834" s="19">
        <v>1145.0</v>
      </c>
      <c r="E834" s="19">
        <v>1018.0</v>
      </c>
      <c r="F834" s="19">
        <v>1142.0</v>
      </c>
      <c r="G834" s="19">
        <v>1021.0</v>
      </c>
      <c r="H834" s="19">
        <v>2163.0</v>
      </c>
      <c r="I834" s="20"/>
      <c r="J834" s="21">
        <v>-27.0067</v>
      </c>
      <c r="K834" s="21">
        <v>-51.74</v>
      </c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5.75" customHeight="1">
      <c r="A835" s="22">
        <v>3170651.0</v>
      </c>
      <c r="B835" s="23" t="s">
        <v>3026</v>
      </c>
      <c r="C835" s="24">
        <v>4457.0</v>
      </c>
      <c r="D835" s="24">
        <v>2428.0</v>
      </c>
      <c r="E835" s="24">
        <v>2305.0</v>
      </c>
      <c r="F835" s="24">
        <v>2421.0</v>
      </c>
      <c r="G835" s="24">
        <v>2312.0</v>
      </c>
      <c r="H835" s="24">
        <v>4733.0</v>
      </c>
      <c r="I835" s="25"/>
      <c r="J835" s="26">
        <v>-15.4028</v>
      </c>
      <c r="K835" s="26">
        <v>-42.3075</v>
      </c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ht="15.75" customHeight="1">
      <c r="A836" s="17">
        <v>3170701.0</v>
      </c>
      <c r="B836" s="18" t="s">
        <v>3027</v>
      </c>
      <c r="C836" s="19">
        <v>108998.0</v>
      </c>
      <c r="D836" s="19">
        <v>59975.0</v>
      </c>
      <c r="E836" s="19">
        <v>63145.0</v>
      </c>
      <c r="F836" s="19">
        <v>119099.0</v>
      </c>
      <c r="G836" s="19">
        <v>4021.0</v>
      </c>
      <c r="H836" s="19">
        <v>123120.0</v>
      </c>
      <c r="I836" s="20"/>
      <c r="J836" s="21">
        <v>-21.5514</v>
      </c>
      <c r="K836" s="21">
        <v>-45.4303</v>
      </c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5.75" customHeight="1">
      <c r="A837" s="22">
        <v>3170750.0</v>
      </c>
      <c r="B837" s="23" t="s">
        <v>3028</v>
      </c>
      <c r="C837" s="24">
        <v>4701.0</v>
      </c>
      <c r="D837" s="24">
        <v>3181.0</v>
      </c>
      <c r="E837" s="24">
        <v>2884.0</v>
      </c>
      <c r="F837" s="24">
        <v>5030.0</v>
      </c>
      <c r="G837" s="24">
        <v>1035.0</v>
      </c>
      <c r="H837" s="24">
        <v>6065.0</v>
      </c>
      <c r="I837" s="25"/>
      <c r="J837" s="26">
        <v>-18.3778</v>
      </c>
      <c r="K837" s="26">
        <v>-46.0317</v>
      </c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ht="15.75" customHeight="1">
      <c r="A838" s="136">
        <v>3170800.0</v>
      </c>
      <c r="B838" s="137" t="s">
        <v>3029</v>
      </c>
      <c r="C838" s="138">
        <v>31641.0</v>
      </c>
      <c r="D838" s="138">
        <v>18144.0</v>
      </c>
      <c r="E838" s="138">
        <v>17660.0</v>
      </c>
      <c r="F838" s="138">
        <v>31317.0</v>
      </c>
      <c r="G838" s="138">
        <v>4487.0</v>
      </c>
      <c r="H838" s="138">
        <v>35804.0</v>
      </c>
      <c r="I838" s="20"/>
      <c r="J838" s="21">
        <v>-17.5981</v>
      </c>
      <c r="K838" s="21">
        <v>-44.7308</v>
      </c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5.75" customHeight="1">
      <c r="A839" s="22">
        <v>3170909.0</v>
      </c>
      <c r="B839" s="23" t="s">
        <v>3030</v>
      </c>
      <c r="C839" s="24">
        <v>19169.0</v>
      </c>
      <c r="D839" s="24">
        <v>9769.0</v>
      </c>
      <c r="E839" s="24">
        <v>9357.0</v>
      </c>
      <c r="F839" s="24">
        <v>8906.0</v>
      </c>
      <c r="G839" s="24">
        <v>10220.0</v>
      </c>
      <c r="H839" s="24">
        <v>19126.0</v>
      </c>
      <c r="I839" s="25"/>
      <c r="J839" s="26">
        <v>-15.7014</v>
      </c>
      <c r="K839" s="26">
        <v>-44.0275</v>
      </c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ht="15.75" customHeight="1">
      <c r="A840" s="17">
        <v>3171006.0</v>
      </c>
      <c r="B840" s="18" t="s">
        <v>3031</v>
      </c>
      <c r="C840" s="19">
        <v>18928.0</v>
      </c>
      <c r="D840" s="19">
        <v>9928.0</v>
      </c>
      <c r="E840" s="19">
        <v>9793.0</v>
      </c>
      <c r="F840" s="19">
        <v>15924.0</v>
      </c>
      <c r="G840" s="19">
        <v>3797.0</v>
      </c>
      <c r="H840" s="19">
        <v>19721.0</v>
      </c>
      <c r="I840" s="20"/>
      <c r="J840" s="21">
        <v>-17.9869</v>
      </c>
      <c r="K840" s="21">
        <v>-46.9078</v>
      </c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5.75" customHeight="1">
      <c r="A841" s="22">
        <v>3171030.0</v>
      </c>
      <c r="B841" s="23" t="s">
        <v>3032</v>
      </c>
      <c r="C841" s="24">
        <v>7179.0</v>
      </c>
      <c r="D841" s="24">
        <v>4276.0</v>
      </c>
      <c r="E841" s="24">
        <v>4074.0</v>
      </c>
      <c r="F841" s="24">
        <v>4764.0</v>
      </c>
      <c r="G841" s="24">
        <v>3586.0</v>
      </c>
      <c r="H841" s="24">
        <v>8350.0</v>
      </c>
      <c r="I841" s="25"/>
      <c r="J841" s="26">
        <v>-15.5892</v>
      </c>
      <c r="K841" s="26">
        <v>-43.6028</v>
      </c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ht="15.75" customHeight="1">
      <c r="A842" s="17">
        <v>3171071.0</v>
      </c>
      <c r="B842" s="18" t="s">
        <v>3034</v>
      </c>
      <c r="C842" s="19">
        <v>5257.0</v>
      </c>
      <c r="D842" s="19">
        <v>2879.0</v>
      </c>
      <c r="E842" s="19">
        <v>2654.0</v>
      </c>
      <c r="F842" s="19">
        <v>3757.0</v>
      </c>
      <c r="G842" s="19">
        <v>1776.0</v>
      </c>
      <c r="H842" s="19">
        <v>5533.0</v>
      </c>
      <c r="I842" s="20"/>
      <c r="J842" s="21">
        <v>-17.3994</v>
      </c>
      <c r="K842" s="21">
        <v>-42.7356</v>
      </c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5.75" customHeight="1">
      <c r="A843" s="22">
        <v>3171105.0</v>
      </c>
      <c r="B843" s="23" t="s">
        <v>3037</v>
      </c>
      <c r="C843" s="24">
        <v>2874.0</v>
      </c>
      <c r="D843" s="24">
        <v>1776.0</v>
      </c>
      <c r="E843" s="24">
        <v>1690.0</v>
      </c>
      <c r="F843" s="24">
        <v>2037.0</v>
      </c>
      <c r="G843" s="24">
        <v>1429.0</v>
      </c>
      <c r="H843" s="24">
        <v>3466.0</v>
      </c>
      <c r="I843" s="25"/>
      <c r="J843" s="26">
        <v>-19.6633</v>
      </c>
      <c r="K843" s="26">
        <v>-48.3083</v>
      </c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ht="15.75" customHeight="1">
      <c r="A844" s="17">
        <v>3171154.0</v>
      </c>
      <c r="B844" s="18" t="s">
        <v>3040</v>
      </c>
      <c r="C844" s="19">
        <v>4572.0</v>
      </c>
      <c r="D844" s="19">
        <v>2428.0</v>
      </c>
      <c r="E844" s="19">
        <v>2261.0</v>
      </c>
      <c r="F844" s="19">
        <v>1852.0</v>
      </c>
      <c r="G844" s="19">
        <v>2837.0</v>
      </c>
      <c r="H844" s="19">
        <v>4689.0</v>
      </c>
      <c r="I844" s="20"/>
      <c r="J844" s="21">
        <v>-20.0361</v>
      </c>
      <c r="K844" s="21">
        <v>-42.2669</v>
      </c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5.75" customHeight="1">
      <c r="A845" s="22">
        <v>3171204.0</v>
      </c>
      <c r="B845" s="23" t="s">
        <v>3043</v>
      </c>
      <c r="C845" s="24">
        <v>76422.0</v>
      </c>
      <c r="D845" s="24">
        <v>51095.0</v>
      </c>
      <c r="E845" s="24">
        <v>53517.0</v>
      </c>
      <c r="F845" s="24">
        <v>104612.0</v>
      </c>
      <c r="G845" s="24">
        <v>0.0</v>
      </c>
      <c r="H845" s="24">
        <v>104612.0</v>
      </c>
      <c r="I845" s="25"/>
      <c r="J845" s="26">
        <v>-19.6919</v>
      </c>
      <c r="K845" s="26">
        <v>-43.9233</v>
      </c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ht="15.75" customHeight="1">
      <c r="A846" s="17">
        <v>3171303.0</v>
      </c>
      <c r="B846" s="18" t="s">
        <v>325</v>
      </c>
      <c r="C846" s="19">
        <v>64854.0</v>
      </c>
      <c r="D846" s="19">
        <v>34988.0</v>
      </c>
      <c r="E846" s="19">
        <v>37256.0</v>
      </c>
      <c r="F846" s="19">
        <v>67337.0</v>
      </c>
      <c r="G846" s="19">
        <v>4907.0</v>
      </c>
      <c r="H846" s="19">
        <v>72244.0</v>
      </c>
      <c r="I846" s="20"/>
      <c r="J846" s="21">
        <v>-5.9944</v>
      </c>
      <c r="K846" s="21">
        <v>-37.9444</v>
      </c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5.75" customHeight="1">
      <c r="A847" s="22">
        <v>3171402.0</v>
      </c>
      <c r="B847" s="23" t="s">
        <v>3045</v>
      </c>
      <c r="C847" s="24">
        <v>3952.0</v>
      </c>
      <c r="D847" s="24">
        <v>1897.0</v>
      </c>
      <c r="E847" s="24">
        <v>1835.0</v>
      </c>
      <c r="F847" s="24">
        <v>1854.0</v>
      </c>
      <c r="G847" s="24">
        <v>1878.0</v>
      </c>
      <c r="H847" s="24">
        <v>3732.0</v>
      </c>
      <c r="I847" s="25"/>
      <c r="J847" s="26">
        <v>-20.8658</v>
      </c>
      <c r="K847" s="26">
        <v>-42.2436</v>
      </c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ht="15.75" customHeight="1">
      <c r="A848" s="17">
        <v>3171600.0</v>
      </c>
      <c r="B848" s="18" t="s">
        <v>3047</v>
      </c>
      <c r="C848" s="19">
        <v>13672.0</v>
      </c>
      <c r="D848" s="19">
        <v>6757.0</v>
      </c>
      <c r="E848" s="19">
        <v>6868.0</v>
      </c>
      <c r="F848" s="19">
        <v>6842.0</v>
      </c>
      <c r="G848" s="19">
        <v>6783.0</v>
      </c>
      <c r="H848" s="19">
        <v>13625.0</v>
      </c>
      <c r="I848" s="20"/>
      <c r="J848" s="21">
        <v>-16.8044</v>
      </c>
      <c r="K848" s="21">
        <v>-42.3431</v>
      </c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5.75" customHeight="1">
      <c r="A849" s="22">
        <v>3171709.0</v>
      </c>
      <c r="B849" s="23" t="s">
        <v>3050</v>
      </c>
      <c r="C849" s="24">
        <v>8699.0</v>
      </c>
      <c r="D849" s="24">
        <v>4308.0</v>
      </c>
      <c r="E849" s="24">
        <v>4318.0</v>
      </c>
      <c r="F849" s="24">
        <v>3936.0</v>
      </c>
      <c r="G849" s="24">
        <v>4690.0</v>
      </c>
      <c r="H849" s="24">
        <v>8626.0</v>
      </c>
      <c r="I849" s="25"/>
      <c r="J849" s="26">
        <v>-22.3333</v>
      </c>
      <c r="K849" s="26">
        <v>-45.0917</v>
      </c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ht="15.75" customHeight="1">
      <c r="A850" s="17">
        <v>3171808.0</v>
      </c>
      <c r="B850" s="18" t="s">
        <v>3052</v>
      </c>
      <c r="C850" s="19">
        <v>10827.0</v>
      </c>
      <c r="D850" s="19">
        <v>5212.0</v>
      </c>
      <c r="E850" s="19">
        <v>5360.0</v>
      </c>
      <c r="F850" s="19">
        <v>6210.0</v>
      </c>
      <c r="G850" s="19">
        <v>4362.0</v>
      </c>
      <c r="H850" s="19">
        <v>10572.0</v>
      </c>
      <c r="I850" s="20"/>
      <c r="J850" s="21">
        <v>-18.8228</v>
      </c>
      <c r="K850" s="21">
        <v>-42.7039</v>
      </c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5.75" customHeight="1">
      <c r="A851" s="22">
        <v>3171907.0</v>
      </c>
      <c r="B851" s="23" t="s">
        <v>3054</v>
      </c>
      <c r="C851" s="24">
        <v>6112.0</v>
      </c>
      <c r="D851" s="24">
        <v>2790.0</v>
      </c>
      <c r="E851" s="24">
        <v>2869.0</v>
      </c>
      <c r="F851" s="24">
        <v>3400.0</v>
      </c>
      <c r="G851" s="24">
        <v>2259.0</v>
      </c>
      <c r="H851" s="24">
        <v>5659.0</v>
      </c>
      <c r="I851" s="25"/>
      <c r="J851" s="26">
        <v>-18.4758</v>
      </c>
      <c r="K851" s="26">
        <v>-42.3067</v>
      </c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ht="15.75" customHeight="1">
      <c r="A852" s="17">
        <v>3172004.0</v>
      </c>
      <c r="B852" s="18" t="s">
        <v>3056</v>
      </c>
      <c r="C852" s="19">
        <v>32598.0</v>
      </c>
      <c r="D852" s="19">
        <v>18702.0</v>
      </c>
      <c r="E852" s="19">
        <v>19250.0</v>
      </c>
      <c r="F852" s="19">
        <v>31397.0</v>
      </c>
      <c r="G852" s="19">
        <v>6555.0</v>
      </c>
      <c r="H852" s="19">
        <v>37952.0</v>
      </c>
      <c r="I852" s="20"/>
      <c r="J852" s="21">
        <v>-21.0103</v>
      </c>
      <c r="K852" s="21">
        <v>-42.8406</v>
      </c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5.75" customHeight="1">
      <c r="A853" s="22">
        <v>3172103.0</v>
      </c>
      <c r="B853" s="23" t="s">
        <v>3059</v>
      </c>
      <c r="C853" s="24">
        <v>4919.0</v>
      </c>
      <c r="D853" s="24">
        <v>2470.0</v>
      </c>
      <c r="E853" s="24">
        <v>2593.0</v>
      </c>
      <c r="F853" s="24">
        <v>3802.0</v>
      </c>
      <c r="G853" s="24">
        <v>1261.0</v>
      </c>
      <c r="H853" s="24">
        <v>5063.0</v>
      </c>
      <c r="I853" s="25"/>
      <c r="J853" s="26">
        <v>-21.7706</v>
      </c>
      <c r="K853" s="26">
        <v>-42.5389</v>
      </c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ht="15.75" customHeight="1">
      <c r="A854" s="136">
        <v>3172202.0</v>
      </c>
      <c r="B854" s="137" t="s">
        <v>3061</v>
      </c>
      <c r="C854" s="138">
        <v>2596.0</v>
      </c>
      <c r="D854" s="138">
        <v>1288.0</v>
      </c>
      <c r="E854" s="138">
        <v>1265.0</v>
      </c>
      <c r="F854" s="138">
        <v>1270.0</v>
      </c>
      <c r="G854" s="138">
        <v>1283.0</v>
      </c>
      <c r="H854" s="138">
        <v>2553.0</v>
      </c>
      <c r="I854" s="20"/>
      <c r="J854" s="21">
        <v>-22.5344</v>
      </c>
      <c r="K854" s="21">
        <v>-45.3628</v>
      </c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5.75" customHeight="1">
      <c r="A855" s="70" t="s">
        <v>81</v>
      </c>
      <c r="B855" s="71" t="s">
        <v>3063</v>
      </c>
      <c r="C855" s="72">
        <f t="shared" ref="C855:H855" si="1">SUM(C2:C854)</f>
        <v>17891494</v>
      </c>
      <c r="D855" s="72">
        <f t="shared" si="1"/>
        <v>9640695</v>
      </c>
      <c r="E855" s="72">
        <f t="shared" si="1"/>
        <v>9954614</v>
      </c>
      <c r="F855" s="72">
        <f t="shared" si="1"/>
        <v>16713654</v>
      </c>
      <c r="G855" s="72">
        <f t="shared" si="1"/>
        <v>2881655</v>
      </c>
      <c r="H855" s="72">
        <f t="shared" si="1"/>
        <v>19595309</v>
      </c>
      <c r="I855" s="73">
        <f>COUNTA($A$2:A854)</f>
        <v>853</v>
      </c>
      <c r="J855" s="140"/>
      <c r="K855" s="140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9.5" customHeight="1">
      <c r="A856" s="139" t="s">
        <v>3067</v>
      </c>
      <c r="B856" s="4"/>
      <c r="C856" s="76"/>
      <c r="D856" s="76"/>
      <c r="E856" s="76"/>
      <c r="F856" s="76"/>
      <c r="G856" s="76"/>
      <c r="H856" s="76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2010&amp;CMINAS GERAIS&amp;RDE</oddHeader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1500107.0</v>
      </c>
      <c r="B2" s="18" t="s">
        <v>2136</v>
      </c>
      <c r="C2" s="19">
        <v>119152.0</v>
      </c>
      <c r="D2" s="19">
        <v>71612.0</v>
      </c>
      <c r="E2" s="19">
        <v>69442.0</v>
      </c>
      <c r="F2" s="19">
        <v>82950.0</v>
      </c>
      <c r="G2" s="19">
        <v>58104.0</v>
      </c>
      <c r="H2" s="19">
        <v>141054.0</v>
      </c>
      <c r="I2" s="20"/>
      <c r="J2" s="21">
        <v>-1.7181</v>
      </c>
      <c r="K2" s="21">
        <v>-48.8825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1500131.0</v>
      </c>
      <c r="B3" s="23" t="s">
        <v>2138</v>
      </c>
      <c r="C3" s="24">
        <v>5957.0</v>
      </c>
      <c r="D3" s="24">
        <v>3542.0</v>
      </c>
      <c r="E3" s="24">
        <v>3250.0</v>
      </c>
      <c r="F3" s="24">
        <v>6046.0</v>
      </c>
      <c r="G3" s="24">
        <v>746.0</v>
      </c>
      <c r="H3" s="24">
        <v>6792.0</v>
      </c>
      <c r="I3" s="25"/>
      <c r="J3" s="26">
        <v>-4.9536</v>
      </c>
      <c r="K3" s="26">
        <v>-48.3933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1500206.0</v>
      </c>
      <c r="B4" s="18" t="s">
        <v>2140</v>
      </c>
      <c r="C4" s="19">
        <v>52126.0</v>
      </c>
      <c r="D4" s="19">
        <v>28139.0</v>
      </c>
      <c r="E4" s="19">
        <v>25466.0</v>
      </c>
      <c r="F4" s="19">
        <v>12625.0</v>
      </c>
      <c r="G4" s="19">
        <v>40980.0</v>
      </c>
      <c r="H4" s="19">
        <v>53605.0</v>
      </c>
      <c r="I4" s="20"/>
      <c r="J4" s="21">
        <v>-1.9608</v>
      </c>
      <c r="K4" s="21">
        <v>-48.1967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1500305.0</v>
      </c>
      <c r="B5" s="23" t="s">
        <v>2142</v>
      </c>
      <c r="C5" s="24">
        <v>29505.0</v>
      </c>
      <c r="D5" s="24">
        <v>18449.0</v>
      </c>
      <c r="E5" s="24">
        <v>16568.0</v>
      </c>
      <c r="F5" s="24">
        <v>9478.0</v>
      </c>
      <c r="G5" s="24">
        <v>25539.0</v>
      </c>
      <c r="H5" s="24">
        <v>35017.0</v>
      </c>
      <c r="I5" s="25"/>
      <c r="J5" s="26">
        <v>-0.1567</v>
      </c>
      <c r="K5" s="26">
        <v>-50.3867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1500347.0</v>
      </c>
      <c r="B6" s="18" t="s">
        <v>2144</v>
      </c>
      <c r="C6" s="19">
        <v>22084.0</v>
      </c>
      <c r="D6" s="19">
        <v>13618.0</v>
      </c>
      <c r="E6" s="19">
        <v>11443.0</v>
      </c>
      <c r="F6" s="19">
        <v>4876.0</v>
      </c>
      <c r="G6" s="19">
        <v>20185.0</v>
      </c>
      <c r="H6" s="19">
        <v>25061.0</v>
      </c>
      <c r="I6" s="20"/>
      <c r="J6" s="21">
        <v>-6.7911</v>
      </c>
      <c r="K6" s="21">
        <v>-50.4669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1500404.0</v>
      </c>
      <c r="B7" s="23" t="s">
        <v>2145</v>
      </c>
      <c r="C7" s="24">
        <v>41784.0</v>
      </c>
      <c r="D7" s="24">
        <v>27086.0</v>
      </c>
      <c r="E7" s="24">
        <v>25628.0</v>
      </c>
      <c r="F7" s="24">
        <v>27774.0</v>
      </c>
      <c r="G7" s="24">
        <v>24940.0</v>
      </c>
      <c r="H7" s="24">
        <v>52714.0</v>
      </c>
      <c r="I7" s="25"/>
      <c r="J7" s="26">
        <v>-1.9417</v>
      </c>
      <c r="K7" s="26">
        <v>-54.7383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1500503.0</v>
      </c>
      <c r="B8" s="18" t="s">
        <v>2147</v>
      </c>
      <c r="C8" s="19">
        <v>33957.0</v>
      </c>
      <c r="D8" s="19">
        <v>17502.0</v>
      </c>
      <c r="E8" s="19">
        <v>16163.0</v>
      </c>
      <c r="F8" s="19">
        <v>19972.0</v>
      </c>
      <c r="G8" s="19">
        <v>13693.0</v>
      </c>
      <c r="H8" s="19">
        <v>33665.0</v>
      </c>
      <c r="I8" s="20"/>
      <c r="J8" s="21">
        <v>-1.5233</v>
      </c>
      <c r="K8" s="21">
        <v>-52.5817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1500602.0</v>
      </c>
      <c r="B9" s="23" t="s">
        <v>2148</v>
      </c>
      <c r="C9" s="24">
        <v>77439.0</v>
      </c>
      <c r="D9" s="24">
        <v>52814.0</v>
      </c>
      <c r="E9" s="24">
        <v>52216.0</v>
      </c>
      <c r="F9" s="24">
        <v>90068.0</v>
      </c>
      <c r="G9" s="24">
        <v>14962.0</v>
      </c>
      <c r="H9" s="24">
        <v>105030.0</v>
      </c>
      <c r="I9" s="25"/>
      <c r="J9" s="26">
        <v>-3.2033</v>
      </c>
      <c r="K9" s="26">
        <v>-52.2064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1500701.0</v>
      </c>
      <c r="B10" s="18" t="s">
        <v>2150</v>
      </c>
      <c r="C10" s="19">
        <v>18322.0</v>
      </c>
      <c r="D10" s="19">
        <v>12968.0</v>
      </c>
      <c r="E10" s="19">
        <v>11803.0</v>
      </c>
      <c r="F10" s="19">
        <v>9492.0</v>
      </c>
      <c r="G10" s="19">
        <v>15279.0</v>
      </c>
      <c r="H10" s="19">
        <v>24771.0</v>
      </c>
      <c r="I10" s="20"/>
      <c r="J10" s="21">
        <v>-0.9867</v>
      </c>
      <c r="K10" s="21">
        <v>-49.94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1500800.0</v>
      </c>
      <c r="B11" s="23" t="s">
        <v>2152</v>
      </c>
      <c r="C11" s="24">
        <v>393569.0</v>
      </c>
      <c r="D11" s="24">
        <v>226537.0</v>
      </c>
      <c r="E11" s="24">
        <v>245207.0</v>
      </c>
      <c r="F11" s="24">
        <v>470590.0</v>
      </c>
      <c r="G11" s="24">
        <v>1154.0</v>
      </c>
      <c r="H11" s="24">
        <v>471744.0</v>
      </c>
      <c r="I11" s="25"/>
      <c r="J11" s="26">
        <v>-1.3656</v>
      </c>
      <c r="K11" s="26">
        <v>-48.3722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1500859.0</v>
      </c>
      <c r="B12" s="18" t="s">
        <v>2153</v>
      </c>
      <c r="C12" s="19">
        <v>9407.0</v>
      </c>
      <c r="D12" s="19">
        <v>10965.0</v>
      </c>
      <c r="E12" s="19">
        <v>9528.0</v>
      </c>
      <c r="F12" s="19">
        <v>9840.0</v>
      </c>
      <c r="G12" s="19">
        <v>10653.0</v>
      </c>
      <c r="H12" s="19">
        <v>20493.0</v>
      </c>
      <c r="I12" s="20"/>
      <c r="J12" s="21">
        <v>-3.4722</v>
      </c>
      <c r="K12" s="21">
        <v>-51.1978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1500909.0</v>
      </c>
      <c r="B13" s="23" t="s">
        <v>2155</v>
      </c>
      <c r="C13" s="24">
        <v>33011.0</v>
      </c>
      <c r="D13" s="24">
        <v>20994.0</v>
      </c>
      <c r="E13" s="24">
        <v>19505.0</v>
      </c>
      <c r="F13" s="24">
        <v>18237.0</v>
      </c>
      <c r="G13" s="24">
        <v>22262.0</v>
      </c>
      <c r="H13" s="24">
        <v>40499.0</v>
      </c>
      <c r="I13" s="25"/>
      <c r="J13" s="26">
        <v>-1.0217</v>
      </c>
      <c r="K13" s="26">
        <v>-46.635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1500958.0</v>
      </c>
      <c r="B14" s="18" t="s">
        <v>2157</v>
      </c>
      <c r="C14" s="19">
        <v>19728.0</v>
      </c>
      <c r="D14" s="19">
        <v>13630.0</v>
      </c>
      <c r="E14" s="19">
        <v>12949.0</v>
      </c>
      <c r="F14" s="19">
        <v>8174.0</v>
      </c>
      <c r="G14" s="19">
        <v>18405.0</v>
      </c>
      <c r="H14" s="19">
        <v>26579.0</v>
      </c>
      <c r="I14" s="20"/>
      <c r="J14" s="21">
        <v>-2.1339</v>
      </c>
      <c r="K14" s="21">
        <v>-47.5589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1501006.0</v>
      </c>
      <c r="B15" s="23" t="s">
        <v>2159</v>
      </c>
      <c r="C15" s="24">
        <v>15518.0</v>
      </c>
      <c r="D15" s="24">
        <v>8319.0</v>
      </c>
      <c r="E15" s="24">
        <v>7448.0</v>
      </c>
      <c r="F15" s="24">
        <v>3182.0</v>
      </c>
      <c r="G15" s="24">
        <v>12585.0</v>
      </c>
      <c r="H15" s="24">
        <v>15767.0</v>
      </c>
      <c r="I15" s="25"/>
      <c r="J15" s="26">
        <v>-3.6056</v>
      </c>
      <c r="K15" s="26">
        <v>-55.3317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1501105.0</v>
      </c>
      <c r="B16" s="18" t="s">
        <v>2160</v>
      </c>
      <c r="C16" s="19">
        <v>13708.0</v>
      </c>
      <c r="D16" s="19">
        <v>12136.0</v>
      </c>
      <c r="E16" s="19">
        <v>11719.0</v>
      </c>
      <c r="F16" s="19">
        <v>10652.0</v>
      </c>
      <c r="G16" s="19">
        <v>13203.0</v>
      </c>
      <c r="H16" s="19">
        <v>23855.0</v>
      </c>
      <c r="I16" s="20"/>
      <c r="J16" s="21">
        <v>-1.8997</v>
      </c>
      <c r="K16" s="21">
        <v>-50.1644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1501204.0</v>
      </c>
      <c r="B17" s="23" t="s">
        <v>2162</v>
      </c>
      <c r="C17" s="24">
        <v>21119.0</v>
      </c>
      <c r="D17" s="24">
        <v>19450.0</v>
      </c>
      <c r="E17" s="24">
        <v>17457.0</v>
      </c>
      <c r="F17" s="24">
        <v>18555.0</v>
      </c>
      <c r="G17" s="24">
        <v>18352.0</v>
      </c>
      <c r="H17" s="24">
        <v>36907.0</v>
      </c>
      <c r="I17" s="25"/>
      <c r="J17" s="26">
        <v>-2.7906</v>
      </c>
      <c r="K17" s="26">
        <v>-49.6717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1501253.0</v>
      </c>
      <c r="B18" s="18" t="s">
        <v>2163</v>
      </c>
      <c r="C18" s="19">
        <v>3780.0</v>
      </c>
      <c r="D18" s="19">
        <v>1849.0</v>
      </c>
      <c r="E18" s="19">
        <v>1585.0</v>
      </c>
      <c r="F18" s="19">
        <v>1284.0</v>
      </c>
      <c r="G18" s="19">
        <v>2150.0</v>
      </c>
      <c r="H18" s="19">
        <v>3434.0</v>
      </c>
      <c r="I18" s="20"/>
      <c r="J18" s="21">
        <v>-7.3481</v>
      </c>
      <c r="K18" s="21">
        <v>-50.3958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1501303.0</v>
      </c>
      <c r="B19" s="23" t="s">
        <v>2164</v>
      </c>
      <c r="C19" s="24">
        <v>63268.0</v>
      </c>
      <c r="D19" s="24">
        <v>50379.0</v>
      </c>
      <c r="E19" s="24">
        <v>49421.0</v>
      </c>
      <c r="F19" s="24">
        <v>36357.0</v>
      </c>
      <c r="G19" s="24">
        <v>63443.0</v>
      </c>
      <c r="H19" s="24">
        <v>99800.0</v>
      </c>
      <c r="I19" s="25"/>
      <c r="J19" s="26">
        <v>-1.5058</v>
      </c>
      <c r="K19" s="26">
        <v>-48.6258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1501402.0</v>
      </c>
      <c r="B20" s="18" t="s">
        <v>214</v>
      </c>
      <c r="C20" s="19">
        <v>1280614.0</v>
      </c>
      <c r="D20" s="19">
        <v>658188.0</v>
      </c>
      <c r="E20" s="19">
        <v>733843.0</v>
      </c>
      <c r="F20" s="19">
        <v>1380836.0</v>
      </c>
      <c r="G20" s="19">
        <v>11195.0</v>
      </c>
      <c r="H20" s="19">
        <v>1392031.0</v>
      </c>
      <c r="I20" s="20"/>
      <c r="J20" s="21">
        <v>-1.4558</v>
      </c>
      <c r="K20" s="21">
        <v>-48.5044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1501451.0</v>
      </c>
      <c r="B21" s="23" t="s">
        <v>2165</v>
      </c>
      <c r="C21" s="24">
        <v>14594.0</v>
      </c>
      <c r="D21" s="24">
        <v>8483.0</v>
      </c>
      <c r="E21" s="24">
        <v>7841.0</v>
      </c>
      <c r="F21" s="24">
        <v>6853.0</v>
      </c>
      <c r="G21" s="24">
        <v>9471.0</v>
      </c>
      <c r="H21" s="24">
        <v>16324.0</v>
      </c>
      <c r="I21" s="25"/>
      <c r="J21" s="26">
        <v>-2.6364</v>
      </c>
      <c r="K21" s="26">
        <v>-54.9372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1501501.0</v>
      </c>
      <c r="B22" s="18" t="s">
        <v>2166</v>
      </c>
      <c r="C22" s="19">
        <v>35546.0</v>
      </c>
      <c r="D22" s="19">
        <v>25824.0</v>
      </c>
      <c r="E22" s="19">
        <v>25839.0</v>
      </c>
      <c r="F22" s="19">
        <v>28907.0</v>
      </c>
      <c r="G22" s="19">
        <v>22756.0</v>
      </c>
      <c r="H22" s="19">
        <v>51663.0</v>
      </c>
      <c r="I22" s="20"/>
      <c r="J22" s="21">
        <v>-1.3614</v>
      </c>
      <c r="K22" s="21">
        <v>-48.2447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1501576.0</v>
      </c>
      <c r="B23" s="23" t="s">
        <v>2167</v>
      </c>
      <c r="C23" s="24">
        <v>13106.0</v>
      </c>
      <c r="D23" s="24">
        <v>8028.0</v>
      </c>
      <c r="E23" s="24">
        <v>7218.0</v>
      </c>
      <c r="F23" s="24">
        <v>8160.0</v>
      </c>
      <c r="G23" s="24">
        <v>7086.0</v>
      </c>
      <c r="H23" s="24">
        <v>15246.0</v>
      </c>
      <c r="I23" s="25"/>
      <c r="J23" s="26">
        <v>-5.0514</v>
      </c>
      <c r="K23" s="26">
        <v>-48.6089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1501600.0</v>
      </c>
      <c r="B24" s="18" t="s">
        <v>444</v>
      </c>
      <c r="C24" s="19">
        <v>9814.0</v>
      </c>
      <c r="D24" s="19">
        <v>7114.0</v>
      </c>
      <c r="E24" s="19">
        <v>6516.0</v>
      </c>
      <c r="F24" s="19">
        <v>3827.0</v>
      </c>
      <c r="G24" s="19">
        <v>9803.0</v>
      </c>
      <c r="H24" s="19">
        <v>13630.0</v>
      </c>
      <c r="I24" s="20"/>
      <c r="J24" s="21">
        <v>-21.1211</v>
      </c>
      <c r="K24" s="21">
        <v>-56.4819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1501709.0</v>
      </c>
      <c r="B25" s="23" t="s">
        <v>2168</v>
      </c>
      <c r="C25" s="24">
        <v>93779.0</v>
      </c>
      <c r="D25" s="24">
        <v>57244.0</v>
      </c>
      <c r="E25" s="24">
        <v>55921.0</v>
      </c>
      <c r="F25" s="24">
        <v>72595.0</v>
      </c>
      <c r="G25" s="24">
        <v>40570.0</v>
      </c>
      <c r="H25" s="24">
        <v>113165.0</v>
      </c>
      <c r="I25" s="25"/>
      <c r="J25" s="26">
        <v>-1.0536</v>
      </c>
      <c r="K25" s="26">
        <v>-46.7656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1501725.0</v>
      </c>
      <c r="B26" s="18" t="s">
        <v>2169</v>
      </c>
      <c r="C26" s="19">
        <v>17193.0</v>
      </c>
      <c r="D26" s="19">
        <v>9627.0</v>
      </c>
      <c r="E26" s="19">
        <v>8333.0</v>
      </c>
      <c r="F26" s="19">
        <v>6912.0</v>
      </c>
      <c r="G26" s="19">
        <v>11048.0</v>
      </c>
      <c r="H26" s="19">
        <v>17960.0</v>
      </c>
      <c r="I26" s="20"/>
      <c r="J26" s="21">
        <v>-3.3047</v>
      </c>
      <c r="K26" s="21">
        <v>-53.5356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1501758.0</v>
      </c>
      <c r="B27" s="23" t="s">
        <v>2170</v>
      </c>
      <c r="C27" s="24">
        <v>7464.0</v>
      </c>
      <c r="D27" s="24">
        <v>3836.0</v>
      </c>
      <c r="E27" s="24">
        <v>3488.0</v>
      </c>
      <c r="F27" s="24">
        <v>4320.0</v>
      </c>
      <c r="G27" s="24">
        <v>3004.0</v>
      </c>
      <c r="H27" s="24">
        <v>7324.0</v>
      </c>
      <c r="I27" s="25"/>
      <c r="J27" s="26">
        <v>-5.6989</v>
      </c>
      <c r="K27" s="26">
        <v>-48.4131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1501782.0</v>
      </c>
      <c r="B28" s="137" t="s">
        <v>2171</v>
      </c>
      <c r="C28" s="138">
        <v>32446.0</v>
      </c>
      <c r="D28" s="138">
        <v>27090.0</v>
      </c>
      <c r="E28" s="138">
        <v>25407.0</v>
      </c>
      <c r="F28" s="138">
        <v>29303.0</v>
      </c>
      <c r="G28" s="138">
        <v>23194.0</v>
      </c>
      <c r="H28" s="138">
        <v>52497.0</v>
      </c>
      <c r="I28" s="20"/>
      <c r="J28" s="21">
        <v>-4.0678</v>
      </c>
      <c r="K28" s="21">
        <v>-49.6369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1501808.0</v>
      </c>
      <c r="B29" s="23" t="s">
        <v>2172</v>
      </c>
      <c r="C29" s="24">
        <v>80158.0</v>
      </c>
      <c r="D29" s="24">
        <v>47780.0</v>
      </c>
      <c r="E29" s="24">
        <v>45085.0</v>
      </c>
      <c r="F29" s="24">
        <v>46561.0</v>
      </c>
      <c r="G29" s="24">
        <v>46304.0</v>
      </c>
      <c r="H29" s="24">
        <v>92865.0</v>
      </c>
      <c r="I29" s="25"/>
      <c r="J29" s="26">
        <v>-1.6822</v>
      </c>
      <c r="K29" s="26">
        <v>-50.4803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1501907.0</v>
      </c>
      <c r="B30" s="18" t="s">
        <v>2173</v>
      </c>
      <c r="C30" s="19">
        <v>21032.0</v>
      </c>
      <c r="D30" s="19">
        <v>13338.0</v>
      </c>
      <c r="E30" s="19">
        <v>12362.0</v>
      </c>
      <c r="F30" s="19">
        <v>8099.0</v>
      </c>
      <c r="G30" s="19">
        <v>17601.0</v>
      </c>
      <c r="H30" s="19">
        <v>25700.0</v>
      </c>
      <c r="I30" s="20"/>
      <c r="J30" s="21">
        <v>-1.515</v>
      </c>
      <c r="K30" s="21">
        <v>-48.0447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1502004.0</v>
      </c>
      <c r="B31" s="23" t="s">
        <v>2174</v>
      </c>
      <c r="C31" s="24">
        <v>15783.0</v>
      </c>
      <c r="D31" s="24">
        <v>10552.0</v>
      </c>
      <c r="E31" s="24">
        <v>9908.0</v>
      </c>
      <c r="F31" s="24">
        <v>7365.0</v>
      </c>
      <c r="G31" s="24">
        <v>13095.0</v>
      </c>
      <c r="H31" s="24">
        <v>20460.0</v>
      </c>
      <c r="I31" s="25"/>
      <c r="J31" s="26">
        <v>-1.0114</v>
      </c>
      <c r="K31" s="26">
        <v>-48.9633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1501956.0</v>
      </c>
      <c r="B32" s="18" t="s">
        <v>2176</v>
      </c>
      <c r="C32" s="19">
        <v>15437.0</v>
      </c>
      <c r="D32" s="19">
        <v>13710.0</v>
      </c>
      <c r="E32" s="19">
        <v>12766.0</v>
      </c>
      <c r="F32" s="19">
        <v>5523.0</v>
      </c>
      <c r="G32" s="19">
        <v>20953.0</v>
      </c>
      <c r="H32" s="19">
        <v>26476.0</v>
      </c>
      <c r="I32" s="20"/>
      <c r="J32" s="21">
        <v>-1.7597</v>
      </c>
      <c r="K32" s="21">
        <v>-46.545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1502103.0</v>
      </c>
      <c r="B33" s="23" t="s">
        <v>2177</v>
      </c>
      <c r="C33" s="24">
        <v>97624.0</v>
      </c>
      <c r="D33" s="24">
        <v>62023.0</v>
      </c>
      <c r="E33" s="24">
        <v>58881.0</v>
      </c>
      <c r="F33" s="24">
        <v>52846.0</v>
      </c>
      <c r="G33" s="24">
        <v>68058.0</v>
      </c>
      <c r="H33" s="24">
        <v>120904.0</v>
      </c>
      <c r="I33" s="25"/>
      <c r="J33" s="26">
        <v>-2.2444</v>
      </c>
      <c r="K33" s="26">
        <v>-49.4958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1502152.0</v>
      </c>
      <c r="B34" s="18" t="s">
        <v>2179</v>
      </c>
      <c r="C34" s="19">
        <v>10922.0</v>
      </c>
      <c r="D34" s="19">
        <v>13589.0</v>
      </c>
      <c r="E34" s="19">
        <v>13138.0</v>
      </c>
      <c r="F34" s="19">
        <v>20738.0</v>
      </c>
      <c r="G34" s="19">
        <v>5989.0</v>
      </c>
      <c r="H34" s="19">
        <v>26727.0</v>
      </c>
      <c r="I34" s="20"/>
      <c r="J34" s="21">
        <v>-6.4969</v>
      </c>
      <c r="K34" s="21">
        <v>-49.8783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1502202.0</v>
      </c>
      <c r="B35" s="23" t="s">
        <v>2180</v>
      </c>
      <c r="C35" s="24">
        <v>57119.0</v>
      </c>
      <c r="D35" s="24">
        <v>31496.0</v>
      </c>
      <c r="E35" s="24">
        <v>32132.0</v>
      </c>
      <c r="F35" s="24">
        <v>50736.0</v>
      </c>
      <c r="G35" s="24">
        <v>12892.0</v>
      </c>
      <c r="H35" s="24">
        <v>63628.0</v>
      </c>
      <c r="I35" s="25"/>
      <c r="J35" s="26">
        <v>-1.1958</v>
      </c>
      <c r="K35" s="26">
        <v>-47.1808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1502301.0</v>
      </c>
      <c r="B36" s="18" t="s">
        <v>2181</v>
      </c>
      <c r="C36" s="19">
        <v>49769.0</v>
      </c>
      <c r="D36" s="19">
        <v>26618.0</v>
      </c>
      <c r="E36" s="19">
        <v>25281.0</v>
      </c>
      <c r="F36" s="19">
        <v>21447.0</v>
      </c>
      <c r="G36" s="19">
        <v>30452.0</v>
      </c>
      <c r="H36" s="19">
        <v>51899.0</v>
      </c>
      <c r="I36" s="20"/>
      <c r="J36" s="21">
        <v>-1.7464</v>
      </c>
      <c r="K36" s="21">
        <v>-47.0594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1502400.0</v>
      </c>
      <c r="B37" s="23" t="s">
        <v>2182</v>
      </c>
      <c r="C37" s="24">
        <v>134496.0</v>
      </c>
      <c r="D37" s="24">
        <v>84421.0</v>
      </c>
      <c r="E37" s="24">
        <v>88675.0</v>
      </c>
      <c r="F37" s="24">
        <v>153321.0</v>
      </c>
      <c r="G37" s="24">
        <v>19775.0</v>
      </c>
      <c r="H37" s="24">
        <v>173096.0</v>
      </c>
      <c r="I37" s="25"/>
      <c r="J37" s="26">
        <v>-1.2939</v>
      </c>
      <c r="K37" s="26">
        <v>-47.9264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1502509.0</v>
      </c>
      <c r="B38" s="18" t="s">
        <v>2183</v>
      </c>
      <c r="C38" s="19">
        <v>17350.0</v>
      </c>
      <c r="D38" s="19">
        <v>11216.0</v>
      </c>
      <c r="E38" s="19">
        <v>9922.0</v>
      </c>
      <c r="F38" s="19">
        <v>2500.0</v>
      </c>
      <c r="G38" s="19">
        <v>18638.0</v>
      </c>
      <c r="H38" s="19">
        <v>21138.0</v>
      </c>
      <c r="I38" s="20"/>
      <c r="J38" s="21">
        <v>-0.16</v>
      </c>
      <c r="K38" s="21">
        <v>-49.9883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1502608.0</v>
      </c>
      <c r="B39" s="23" t="s">
        <v>2185</v>
      </c>
      <c r="C39" s="24">
        <v>10632.0</v>
      </c>
      <c r="D39" s="24">
        <v>5881.0</v>
      </c>
      <c r="E39" s="24">
        <v>5501.0</v>
      </c>
      <c r="F39" s="24">
        <v>3662.0</v>
      </c>
      <c r="G39" s="24">
        <v>7720.0</v>
      </c>
      <c r="H39" s="24">
        <v>11382.0</v>
      </c>
      <c r="I39" s="25"/>
      <c r="J39" s="26">
        <v>-0.9367</v>
      </c>
      <c r="K39" s="26">
        <v>-48.2817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1502707.0</v>
      </c>
      <c r="B40" s="18" t="s">
        <v>2187</v>
      </c>
      <c r="C40" s="19">
        <v>43386.0</v>
      </c>
      <c r="D40" s="19">
        <v>23313.0</v>
      </c>
      <c r="E40" s="19">
        <v>22217.0</v>
      </c>
      <c r="F40" s="19">
        <v>32452.0</v>
      </c>
      <c r="G40" s="19">
        <v>13078.0</v>
      </c>
      <c r="H40" s="19">
        <v>45530.0</v>
      </c>
      <c r="I40" s="20"/>
      <c r="J40" s="21">
        <v>-8.2578</v>
      </c>
      <c r="K40" s="21">
        <v>-49.2647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1502756.0</v>
      </c>
      <c r="B41" s="23" t="s">
        <v>2189</v>
      </c>
      <c r="C41" s="24">
        <v>20956.0</v>
      </c>
      <c r="D41" s="24">
        <v>14591.0</v>
      </c>
      <c r="E41" s="24">
        <v>13630.0</v>
      </c>
      <c r="F41" s="24">
        <v>15091.0</v>
      </c>
      <c r="G41" s="24">
        <v>13130.0</v>
      </c>
      <c r="H41" s="24">
        <v>28221.0</v>
      </c>
      <c r="I41" s="25"/>
      <c r="J41" s="26">
        <v>-2.0017</v>
      </c>
      <c r="K41" s="26">
        <v>-47.9497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1502764.0</v>
      </c>
      <c r="B42" s="18" t="s">
        <v>2190</v>
      </c>
      <c r="C42" s="19">
        <v>5978.0</v>
      </c>
      <c r="D42" s="19">
        <v>6087.0</v>
      </c>
      <c r="E42" s="19">
        <v>4391.0</v>
      </c>
      <c r="F42" s="19">
        <v>2737.0</v>
      </c>
      <c r="G42" s="19">
        <v>7741.0</v>
      </c>
      <c r="H42" s="19">
        <v>10478.0</v>
      </c>
      <c r="I42" s="20"/>
      <c r="J42" s="21">
        <v>-7.825</v>
      </c>
      <c r="K42" s="21">
        <v>-50.7728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1502772.0</v>
      </c>
      <c r="B43" s="23" t="s">
        <v>2192</v>
      </c>
      <c r="C43" s="24">
        <v>19486.0</v>
      </c>
      <c r="D43" s="24">
        <v>9672.0</v>
      </c>
      <c r="E43" s="24">
        <v>8623.0</v>
      </c>
      <c r="F43" s="24">
        <v>12528.0</v>
      </c>
      <c r="G43" s="24">
        <v>5767.0</v>
      </c>
      <c r="H43" s="24">
        <v>18295.0</v>
      </c>
      <c r="I43" s="25"/>
      <c r="J43" s="26">
        <v>-6.1017</v>
      </c>
      <c r="K43" s="26">
        <v>-49.5981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1502806.0</v>
      </c>
      <c r="B44" s="18" t="s">
        <v>2193</v>
      </c>
      <c r="C44" s="19">
        <v>20016.0</v>
      </c>
      <c r="D44" s="19">
        <v>15073.0</v>
      </c>
      <c r="E44" s="19">
        <v>13509.0</v>
      </c>
      <c r="F44" s="19">
        <v>10938.0</v>
      </c>
      <c r="G44" s="19">
        <v>17644.0</v>
      </c>
      <c r="H44" s="19">
        <v>28582.0</v>
      </c>
      <c r="I44" s="20"/>
      <c r="J44" s="21">
        <v>-1.8136</v>
      </c>
      <c r="K44" s="21">
        <v>-49.7953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1502855.0</v>
      </c>
      <c r="B45" s="23" t="s">
        <v>2195</v>
      </c>
      <c r="C45" s="24">
        <v>9224.0</v>
      </c>
      <c r="D45" s="24">
        <v>6456.0</v>
      </c>
      <c r="E45" s="24">
        <v>5806.0</v>
      </c>
      <c r="F45" s="24">
        <v>5781.0</v>
      </c>
      <c r="G45" s="24">
        <v>6481.0</v>
      </c>
      <c r="H45" s="24">
        <v>12262.0</v>
      </c>
      <c r="I45" s="25"/>
      <c r="J45" s="26">
        <v>-1.8881</v>
      </c>
      <c r="K45" s="26">
        <v>-55.1167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1502905.0</v>
      </c>
      <c r="B46" s="18" t="s">
        <v>2197</v>
      </c>
      <c r="C46" s="19">
        <v>26160.0</v>
      </c>
      <c r="D46" s="19">
        <v>17647.0</v>
      </c>
      <c r="E46" s="19">
        <v>16843.0</v>
      </c>
      <c r="F46" s="19">
        <v>12210.0</v>
      </c>
      <c r="G46" s="19">
        <v>22280.0</v>
      </c>
      <c r="H46" s="19">
        <v>34490.0</v>
      </c>
      <c r="I46" s="20"/>
      <c r="J46" s="21">
        <v>-0.7289</v>
      </c>
      <c r="K46" s="21">
        <v>-47.8481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1502939.0</v>
      </c>
      <c r="B47" s="23" t="s">
        <v>2199</v>
      </c>
      <c r="C47" s="24">
        <v>39529.0</v>
      </c>
      <c r="D47" s="24">
        <v>26629.0</v>
      </c>
      <c r="E47" s="24">
        <v>24689.0</v>
      </c>
      <c r="F47" s="24">
        <v>32517.0</v>
      </c>
      <c r="G47" s="24">
        <v>18801.0</v>
      </c>
      <c r="H47" s="24">
        <v>51318.0</v>
      </c>
      <c r="I47" s="25"/>
      <c r="J47" s="26">
        <v>-4.285</v>
      </c>
      <c r="K47" s="26">
        <v>-47.505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1502954.0</v>
      </c>
      <c r="B48" s="18" t="s">
        <v>2201</v>
      </c>
      <c r="C48" s="19">
        <v>29608.0</v>
      </c>
      <c r="D48" s="19">
        <v>16800.0</v>
      </c>
      <c r="E48" s="19">
        <v>14945.0</v>
      </c>
      <c r="F48" s="19">
        <v>16589.0</v>
      </c>
      <c r="G48" s="19">
        <v>15156.0</v>
      </c>
      <c r="H48" s="19">
        <v>31745.0</v>
      </c>
      <c r="I48" s="20"/>
      <c r="J48" s="21">
        <v>-6.1042</v>
      </c>
      <c r="K48" s="21">
        <v>-49.3553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1503002.0</v>
      </c>
      <c r="B49" s="23" t="s">
        <v>2202</v>
      </c>
      <c r="C49" s="24">
        <v>10037.0</v>
      </c>
      <c r="D49" s="24">
        <v>4240.0</v>
      </c>
      <c r="E49" s="24">
        <v>3941.0</v>
      </c>
      <c r="F49" s="24">
        <v>6140.0</v>
      </c>
      <c r="G49" s="24">
        <v>2041.0</v>
      </c>
      <c r="H49" s="24">
        <v>8181.0</v>
      </c>
      <c r="I49" s="25"/>
      <c r="J49" s="26">
        <v>-2.1714</v>
      </c>
      <c r="K49" s="26">
        <v>-56.745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1503044.0</v>
      </c>
      <c r="B50" s="18" t="s">
        <v>2204</v>
      </c>
      <c r="C50" s="19">
        <v>14284.0</v>
      </c>
      <c r="D50" s="19">
        <v>9549.0</v>
      </c>
      <c r="E50" s="19">
        <v>8276.0</v>
      </c>
      <c r="F50" s="19">
        <v>8736.0</v>
      </c>
      <c r="G50" s="19">
        <v>9089.0</v>
      </c>
      <c r="H50" s="19">
        <v>17825.0</v>
      </c>
      <c r="I50" s="20"/>
      <c r="J50" s="21">
        <v>-7.5536</v>
      </c>
      <c r="K50" s="21">
        <v>-49.7125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1503077.0</v>
      </c>
      <c r="B51" s="23" t="s">
        <v>2205</v>
      </c>
      <c r="C51" s="24">
        <v>24221.0</v>
      </c>
      <c r="D51" s="24">
        <v>13112.0</v>
      </c>
      <c r="E51" s="24">
        <v>11939.0</v>
      </c>
      <c r="F51" s="24">
        <v>8614.0</v>
      </c>
      <c r="G51" s="24">
        <v>16437.0</v>
      </c>
      <c r="H51" s="24">
        <v>25051.0</v>
      </c>
      <c r="I51" s="25"/>
      <c r="J51" s="26">
        <v>-1.9342</v>
      </c>
      <c r="K51" s="26">
        <v>-47.0525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1503093.0</v>
      </c>
      <c r="B52" s="18" t="s">
        <v>2206</v>
      </c>
      <c r="C52" s="19">
        <v>22685.0</v>
      </c>
      <c r="D52" s="19">
        <v>15750.0</v>
      </c>
      <c r="E52" s="19">
        <v>14687.0</v>
      </c>
      <c r="F52" s="19">
        <v>21083.0</v>
      </c>
      <c r="G52" s="19">
        <v>9354.0</v>
      </c>
      <c r="H52" s="19">
        <v>30437.0</v>
      </c>
      <c r="I52" s="20"/>
      <c r="J52" s="21">
        <v>-3.8425</v>
      </c>
      <c r="K52" s="21">
        <v>-49.0969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1503101.0</v>
      </c>
      <c r="B53" s="23" t="s">
        <v>2208</v>
      </c>
      <c r="C53" s="24">
        <v>23098.0</v>
      </c>
      <c r="D53" s="24">
        <v>15402.0</v>
      </c>
      <c r="E53" s="24">
        <v>13658.0</v>
      </c>
      <c r="F53" s="24">
        <v>9580.0</v>
      </c>
      <c r="G53" s="24">
        <v>19480.0</v>
      </c>
      <c r="H53" s="24">
        <v>29060.0</v>
      </c>
      <c r="I53" s="25"/>
      <c r="J53" s="26">
        <v>-1.405</v>
      </c>
      <c r="K53" s="26">
        <v>-51.64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1503200.0</v>
      </c>
      <c r="B54" s="18" t="s">
        <v>2209</v>
      </c>
      <c r="C54" s="19">
        <v>32400.0</v>
      </c>
      <c r="D54" s="19">
        <v>18082.0</v>
      </c>
      <c r="E54" s="19">
        <v>17761.0</v>
      </c>
      <c r="F54" s="19">
        <v>21210.0</v>
      </c>
      <c r="G54" s="19">
        <v>14633.0</v>
      </c>
      <c r="H54" s="19">
        <v>35843.0</v>
      </c>
      <c r="I54" s="20"/>
      <c r="J54" s="21">
        <v>-1.1289</v>
      </c>
      <c r="K54" s="21">
        <v>-47.62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1503309.0</v>
      </c>
      <c r="B55" s="67" t="s">
        <v>2211</v>
      </c>
      <c r="C55" s="68">
        <v>52604.0</v>
      </c>
      <c r="D55" s="68">
        <v>29661.0</v>
      </c>
      <c r="E55" s="68">
        <v>28362.0</v>
      </c>
      <c r="F55" s="68">
        <v>26209.0</v>
      </c>
      <c r="G55" s="68">
        <v>31814.0</v>
      </c>
      <c r="H55" s="68">
        <v>58023.0</v>
      </c>
      <c r="I55" s="25"/>
      <c r="J55" s="26">
        <v>-1.975</v>
      </c>
      <c r="K55" s="26">
        <v>-48.9597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1503408.0</v>
      </c>
      <c r="B56" s="18" t="s">
        <v>2213</v>
      </c>
      <c r="C56" s="19">
        <v>7681.0</v>
      </c>
      <c r="D56" s="19">
        <v>5190.0</v>
      </c>
      <c r="E56" s="19">
        <v>4874.0</v>
      </c>
      <c r="F56" s="19">
        <v>2769.0</v>
      </c>
      <c r="G56" s="19">
        <v>7295.0</v>
      </c>
      <c r="H56" s="19">
        <v>10064.0</v>
      </c>
      <c r="I56" s="20"/>
      <c r="J56" s="21">
        <v>-1.4297</v>
      </c>
      <c r="K56" s="21">
        <v>-47.9197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1503457.0</v>
      </c>
      <c r="B57" s="23" t="s">
        <v>2214</v>
      </c>
      <c r="C57" s="24">
        <v>25138.0</v>
      </c>
      <c r="D57" s="24">
        <v>26944.0</v>
      </c>
      <c r="E57" s="24">
        <v>24439.0</v>
      </c>
      <c r="F57" s="24">
        <v>12228.0</v>
      </c>
      <c r="G57" s="24">
        <v>39155.0</v>
      </c>
      <c r="H57" s="24">
        <v>51383.0</v>
      </c>
      <c r="I57" s="25"/>
      <c r="J57" s="26">
        <v>-2.5578</v>
      </c>
      <c r="K57" s="26">
        <v>-47.495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1503507.0</v>
      </c>
      <c r="B58" s="18" t="s">
        <v>2216</v>
      </c>
      <c r="C58" s="19">
        <v>30518.0</v>
      </c>
      <c r="D58" s="19">
        <v>16288.0</v>
      </c>
      <c r="E58" s="19">
        <v>15094.0</v>
      </c>
      <c r="F58" s="19">
        <v>6509.0</v>
      </c>
      <c r="G58" s="19">
        <v>24873.0</v>
      </c>
      <c r="H58" s="19">
        <v>31382.0</v>
      </c>
      <c r="I58" s="20"/>
      <c r="J58" s="21">
        <v>-1.7711</v>
      </c>
      <c r="K58" s="21">
        <v>-47.4381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1503606.0</v>
      </c>
      <c r="B59" s="23" t="s">
        <v>2218</v>
      </c>
      <c r="C59" s="24">
        <v>94750.0</v>
      </c>
      <c r="D59" s="24">
        <v>49612.0</v>
      </c>
      <c r="E59" s="24">
        <v>47731.0</v>
      </c>
      <c r="F59" s="24">
        <v>70602.0</v>
      </c>
      <c r="G59" s="24">
        <v>26741.0</v>
      </c>
      <c r="H59" s="24">
        <v>97343.0</v>
      </c>
      <c r="I59" s="25"/>
      <c r="J59" s="26">
        <v>-4.2761</v>
      </c>
      <c r="K59" s="26">
        <v>-55.9836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1503705.0</v>
      </c>
      <c r="B60" s="18" t="s">
        <v>2220</v>
      </c>
      <c r="C60" s="19">
        <v>49655.0</v>
      </c>
      <c r="D60" s="19">
        <v>27033.0</v>
      </c>
      <c r="E60" s="19">
        <v>24225.0</v>
      </c>
      <c r="F60" s="19">
        <v>20478.0</v>
      </c>
      <c r="G60" s="19">
        <v>30780.0</v>
      </c>
      <c r="H60" s="19">
        <v>51258.0</v>
      </c>
      <c r="I60" s="20"/>
      <c r="J60" s="21">
        <v>-5.1347</v>
      </c>
      <c r="K60" s="21">
        <v>-49.3267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1503754.0</v>
      </c>
      <c r="B61" s="23" t="s">
        <v>2223</v>
      </c>
      <c r="C61" s="24">
        <v>24024.0</v>
      </c>
      <c r="D61" s="24">
        <v>8009.0</v>
      </c>
      <c r="E61" s="24">
        <v>6031.0</v>
      </c>
      <c r="F61" s="24">
        <v>4933.0</v>
      </c>
      <c r="G61" s="24">
        <v>9107.0</v>
      </c>
      <c r="H61" s="24">
        <v>14040.0</v>
      </c>
      <c r="I61" s="25"/>
      <c r="J61" s="26">
        <v>-6.2222</v>
      </c>
      <c r="K61" s="26">
        <v>-57.7528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1503804.0</v>
      </c>
      <c r="B62" s="18" t="s">
        <v>2224</v>
      </c>
      <c r="C62" s="19">
        <v>40546.0</v>
      </c>
      <c r="D62" s="19">
        <v>25770.0</v>
      </c>
      <c r="E62" s="19">
        <v>25605.0</v>
      </c>
      <c r="F62" s="19">
        <v>45702.0</v>
      </c>
      <c r="G62" s="19">
        <v>5673.0</v>
      </c>
      <c r="H62" s="19">
        <v>51375.0</v>
      </c>
      <c r="I62" s="20"/>
      <c r="J62" s="21">
        <v>-4.4508</v>
      </c>
      <c r="K62" s="21">
        <v>-49.1164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1503903.0</v>
      </c>
      <c r="B63" s="23" t="s">
        <v>2226</v>
      </c>
      <c r="C63" s="24">
        <v>31198.0</v>
      </c>
      <c r="D63" s="24">
        <v>24615.0</v>
      </c>
      <c r="E63" s="24">
        <v>22508.0</v>
      </c>
      <c r="F63" s="24">
        <v>15843.0</v>
      </c>
      <c r="G63" s="24">
        <v>31280.0</v>
      </c>
      <c r="H63" s="24">
        <v>47123.0</v>
      </c>
      <c r="I63" s="25"/>
      <c r="J63" s="26">
        <v>-2.1522</v>
      </c>
      <c r="K63" s="26">
        <v>-56.0922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1504000.0</v>
      </c>
      <c r="B64" s="18" t="s">
        <v>2228</v>
      </c>
      <c r="C64" s="19">
        <v>19564.0</v>
      </c>
      <c r="D64" s="19">
        <v>13119.0</v>
      </c>
      <c r="E64" s="19">
        <v>11909.0</v>
      </c>
      <c r="F64" s="19">
        <v>6198.0</v>
      </c>
      <c r="G64" s="19">
        <v>18830.0</v>
      </c>
      <c r="H64" s="19">
        <v>25028.0</v>
      </c>
      <c r="I64" s="20"/>
      <c r="J64" s="21">
        <v>-1.8953</v>
      </c>
      <c r="K64" s="21">
        <v>-49.3806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1504059.0</v>
      </c>
      <c r="B65" s="23" t="s">
        <v>2230</v>
      </c>
      <c r="C65" s="24">
        <v>25351.0</v>
      </c>
      <c r="D65" s="24">
        <v>13741.0</v>
      </c>
      <c r="E65" s="24">
        <v>14151.0</v>
      </c>
      <c r="F65" s="24">
        <v>23036.0</v>
      </c>
      <c r="G65" s="24">
        <v>4856.0</v>
      </c>
      <c r="H65" s="24">
        <v>27892.0</v>
      </c>
      <c r="I65" s="25"/>
      <c r="J65" s="26">
        <v>-2.0464</v>
      </c>
      <c r="K65" s="26">
        <v>-47.5506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1504109.0</v>
      </c>
      <c r="B66" s="18" t="s">
        <v>2231</v>
      </c>
      <c r="C66" s="19">
        <v>7693.0</v>
      </c>
      <c r="D66" s="19">
        <v>4258.0</v>
      </c>
      <c r="E66" s="19">
        <v>3857.0</v>
      </c>
      <c r="F66" s="19">
        <v>3795.0</v>
      </c>
      <c r="G66" s="19">
        <v>4320.0</v>
      </c>
      <c r="H66" s="19">
        <v>8115.0</v>
      </c>
      <c r="I66" s="20"/>
      <c r="J66" s="21">
        <v>-0.7939</v>
      </c>
      <c r="K66" s="21">
        <v>-47.5986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1504208.0</v>
      </c>
      <c r="B67" s="23" t="s">
        <v>2234</v>
      </c>
      <c r="C67" s="24">
        <v>168020.0</v>
      </c>
      <c r="D67" s="24">
        <v>118148.0</v>
      </c>
      <c r="E67" s="24">
        <v>115314.0</v>
      </c>
      <c r="F67" s="24">
        <v>186122.0</v>
      </c>
      <c r="G67" s="24">
        <v>47340.0</v>
      </c>
      <c r="H67" s="24">
        <v>233462.0</v>
      </c>
      <c r="I67" s="25"/>
      <c r="J67" s="26">
        <v>-5.3686</v>
      </c>
      <c r="K67" s="26">
        <v>-49.1178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1504307.0</v>
      </c>
      <c r="B68" s="18" t="s">
        <v>2235</v>
      </c>
      <c r="C68" s="19">
        <v>27571.0</v>
      </c>
      <c r="D68" s="19">
        <v>14694.0</v>
      </c>
      <c r="E68" s="19">
        <v>13682.0</v>
      </c>
      <c r="F68" s="19">
        <v>11659.0</v>
      </c>
      <c r="G68" s="19">
        <v>16717.0</v>
      </c>
      <c r="H68" s="19">
        <v>28376.0</v>
      </c>
      <c r="I68" s="20"/>
      <c r="J68" s="21">
        <v>-0.595</v>
      </c>
      <c r="K68" s="21">
        <v>-47.5819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1504406.0</v>
      </c>
      <c r="B69" s="23" t="s">
        <v>2237</v>
      </c>
      <c r="C69" s="24">
        <v>24718.0</v>
      </c>
      <c r="D69" s="24">
        <v>13864.0</v>
      </c>
      <c r="E69" s="24">
        <v>12741.0</v>
      </c>
      <c r="F69" s="24">
        <v>11711.0</v>
      </c>
      <c r="G69" s="24">
        <v>14894.0</v>
      </c>
      <c r="H69" s="24">
        <v>26605.0</v>
      </c>
      <c r="I69" s="25"/>
      <c r="J69" s="26">
        <v>-0.7175</v>
      </c>
      <c r="K69" s="26">
        <v>-47.6997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1504422.0</v>
      </c>
      <c r="B70" s="18" t="s">
        <v>2239</v>
      </c>
      <c r="C70" s="19">
        <v>74429.0</v>
      </c>
      <c r="D70" s="19">
        <v>53880.0</v>
      </c>
      <c r="E70" s="19">
        <v>54371.0</v>
      </c>
      <c r="F70" s="19">
        <v>107129.0</v>
      </c>
      <c r="G70" s="19">
        <v>1122.0</v>
      </c>
      <c r="H70" s="19">
        <v>108251.0</v>
      </c>
      <c r="I70" s="20"/>
      <c r="J70" s="21">
        <v>-1.3553</v>
      </c>
      <c r="K70" s="21">
        <v>-48.3419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1504455.0</v>
      </c>
      <c r="B71" s="23" t="s">
        <v>2240</v>
      </c>
      <c r="C71" s="24">
        <v>21379.0</v>
      </c>
      <c r="D71" s="24">
        <v>14966.0</v>
      </c>
      <c r="E71" s="24">
        <v>12476.0</v>
      </c>
      <c r="F71" s="24">
        <v>9622.0</v>
      </c>
      <c r="G71" s="24">
        <v>17820.0</v>
      </c>
      <c r="H71" s="24">
        <v>27442.0</v>
      </c>
      <c r="I71" s="25"/>
      <c r="J71" s="26">
        <v>-3.4461</v>
      </c>
      <c r="K71" s="26">
        <v>-52.8889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1504505.0</v>
      </c>
      <c r="B72" s="18" t="s">
        <v>2242</v>
      </c>
      <c r="C72" s="19">
        <v>21064.0</v>
      </c>
      <c r="D72" s="19">
        <v>13208.0</v>
      </c>
      <c r="E72" s="19">
        <v>11581.0</v>
      </c>
      <c r="F72" s="19">
        <v>5499.0</v>
      </c>
      <c r="G72" s="19">
        <v>19290.0</v>
      </c>
      <c r="H72" s="19">
        <v>24789.0</v>
      </c>
      <c r="I72" s="20"/>
      <c r="J72" s="21">
        <v>-1.8044</v>
      </c>
      <c r="K72" s="21">
        <v>-50.7122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1504604.0</v>
      </c>
      <c r="B73" s="23" t="s">
        <v>2244</v>
      </c>
      <c r="C73" s="24">
        <v>20542.0</v>
      </c>
      <c r="D73" s="24">
        <v>13756.0</v>
      </c>
      <c r="E73" s="24">
        <v>12989.0</v>
      </c>
      <c r="F73" s="24">
        <v>18297.0</v>
      </c>
      <c r="G73" s="24">
        <v>8448.0</v>
      </c>
      <c r="H73" s="24">
        <v>26745.0</v>
      </c>
      <c r="I73" s="25"/>
      <c r="J73" s="26">
        <v>-2.5842</v>
      </c>
      <c r="K73" s="26">
        <v>-49.5072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1504703.0</v>
      </c>
      <c r="B74" s="18" t="s">
        <v>2246</v>
      </c>
      <c r="C74" s="19">
        <v>52941.0</v>
      </c>
      <c r="D74" s="19">
        <v>36624.0</v>
      </c>
      <c r="E74" s="19">
        <v>33297.0</v>
      </c>
      <c r="F74" s="19">
        <v>25118.0</v>
      </c>
      <c r="G74" s="19">
        <v>44803.0</v>
      </c>
      <c r="H74" s="19">
        <v>69921.0</v>
      </c>
      <c r="I74" s="20"/>
      <c r="J74" s="21">
        <v>-1.8839</v>
      </c>
      <c r="K74" s="21">
        <v>-48.7689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1504802.0</v>
      </c>
      <c r="B75" s="23" t="s">
        <v>2249</v>
      </c>
      <c r="C75" s="24">
        <v>61334.0</v>
      </c>
      <c r="D75" s="24">
        <v>28487.0</v>
      </c>
      <c r="E75" s="24">
        <v>26972.0</v>
      </c>
      <c r="F75" s="24">
        <v>24575.0</v>
      </c>
      <c r="G75" s="24">
        <v>30884.0</v>
      </c>
      <c r="H75" s="24">
        <v>55459.0</v>
      </c>
      <c r="I75" s="25"/>
      <c r="J75" s="26">
        <v>-6.0678</v>
      </c>
      <c r="K75" s="26">
        <v>-35.3322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1504901.0</v>
      </c>
      <c r="B76" s="18" t="s">
        <v>2251</v>
      </c>
      <c r="C76" s="19">
        <v>25467.0</v>
      </c>
      <c r="D76" s="19">
        <v>17916.0</v>
      </c>
      <c r="E76" s="19">
        <v>16321.0</v>
      </c>
      <c r="F76" s="19">
        <v>14523.0</v>
      </c>
      <c r="G76" s="19">
        <v>19714.0</v>
      </c>
      <c r="H76" s="19">
        <v>34237.0</v>
      </c>
      <c r="I76" s="20"/>
      <c r="J76" s="21">
        <v>-1.5283</v>
      </c>
      <c r="K76" s="21">
        <v>-49.2167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1504950.0</v>
      </c>
      <c r="B77" s="23" t="s">
        <v>2253</v>
      </c>
      <c r="C77" s="24">
        <v>18893.0</v>
      </c>
      <c r="D77" s="24">
        <v>10645.0</v>
      </c>
      <c r="E77" s="24">
        <v>9514.0</v>
      </c>
      <c r="F77" s="24">
        <v>7972.0</v>
      </c>
      <c r="G77" s="24">
        <v>12187.0</v>
      </c>
      <c r="H77" s="24">
        <v>20159.0</v>
      </c>
      <c r="I77" s="25"/>
      <c r="J77" s="26">
        <v>-2.2678</v>
      </c>
      <c r="K77" s="26">
        <v>-46.9675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1504976.0</v>
      </c>
      <c r="B78" s="18" t="s">
        <v>2255</v>
      </c>
      <c r="C78" s="19">
        <v>11866.0</v>
      </c>
      <c r="D78" s="19">
        <v>7729.0</v>
      </c>
      <c r="E78" s="19">
        <v>6916.0</v>
      </c>
      <c r="F78" s="19">
        <v>7724.0</v>
      </c>
      <c r="G78" s="19">
        <v>6921.0</v>
      </c>
      <c r="H78" s="19">
        <v>14645.0</v>
      </c>
      <c r="I78" s="20"/>
      <c r="J78" s="21">
        <v>-4.9211</v>
      </c>
      <c r="K78" s="21">
        <v>-49.0769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1505007.0</v>
      </c>
      <c r="B79" s="23" t="s">
        <v>2257</v>
      </c>
      <c r="C79" s="24">
        <v>11406.0</v>
      </c>
      <c r="D79" s="24">
        <v>7080.0</v>
      </c>
      <c r="E79" s="24">
        <v>6580.0</v>
      </c>
      <c r="F79" s="24">
        <v>5517.0</v>
      </c>
      <c r="G79" s="24">
        <v>8143.0</v>
      </c>
      <c r="H79" s="24">
        <v>13660.0</v>
      </c>
      <c r="I79" s="25"/>
      <c r="J79" s="26">
        <v>-1.2078</v>
      </c>
      <c r="K79" s="26">
        <v>-47.3925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1505031.0</v>
      </c>
      <c r="B80" s="18" t="s">
        <v>2259</v>
      </c>
      <c r="C80" s="19">
        <v>24948.0</v>
      </c>
      <c r="D80" s="19">
        <v>13413.0</v>
      </c>
      <c r="E80" s="19">
        <v>11693.0</v>
      </c>
      <c r="F80" s="19">
        <v>17705.0</v>
      </c>
      <c r="G80" s="19">
        <v>7401.0</v>
      </c>
      <c r="H80" s="19">
        <v>25106.0</v>
      </c>
      <c r="I80" s="20"/>
      <c r="J80" s="21">
        <v>-7.1478</v>
      </c>
      <c r="K80" s="21">
        <v>-55.3811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1505064.0</v>
      </c>
      <c r="B81" s="23" t="s">
        <v>2260</v>
      </c>
      <c r="C81" s="24">
        <v>41817.0</v>
      </c>
      <c r="D81" s="24">
        <v>32768.0</v>
      </c>
      <c r="E81" s="24">
        <v>29356.0</v>
      </c>
      <c r="F81" s="24">
        <v>28065.0</v>
      </c>
      <c r="G81" s="24">
        <v>34059.0</v>
      </c>
      <c r="H81" s="24">
        <v>62124.0</v>
      </c>
      <c r="I81" s="25"/>
      <c r="J81" s="26">
        <v>-4.3306</v>
      </c>
      <c r="K81" s="26">
        <v>-49.7964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1505106.0</v>
      </c>
      <c r="B82" s="137" t="s">
        <v>2262</v>
      </c>
      <c r="C82" s="138">
        <v>46490.0</v>
      </c>
      <c r="D82" s="138">
        <v>25500.0</v>
      </c>
      <c r="E82" s="138">
        <v>23754.0</v>
      </c>
      <c r="F82" s="138">
        <v>25414.0</v>
      </c>
      <c r="G82" s="138">
        <v>23840.0</v>
      </c>
      <c r="H82" s="138">
        <v>49254.0</v>
      </c>
      <c r="I82" s="20"/>
      <c r="J82" s="21">
        <v>-1.9175</v>
      </c>
      <c r="K82" s="21">
        <v>-55.5181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1505205.0</v>
      </c>
      <c r="B83" s="23" t="s">
        <v>2264</v>
      </c>
      <c r="C83" s="24">
        <v>23255.0</v>
      </c>
      <c r="D83" s="24">
        <v>15017.0</v>
      </c>
      <c r="E83" s="24">
        <v>13578.0</v>
      </c>
      <c r="F83" s="24">
        <v>11432.0</v>
      </c>
      <c r="G83" s="24">
        <v>17163.0</v>
      </c>
      <c r="H83" s="24">
        <v>28595.0</v>
      </c>
      <c r="I83" s="25"/>
      <c r="J83" s="26">
        <v>-2.0031</v>
      </c>
      <c r="K83" s="26">
        <v>-49.8544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1505304.0</v>
      </c>
      <c r="B84" s="18" t="s">
        <v>2266</v>
      </c>
      <c r="C84" s="19">
        <v>48332.0</v>
      </c>
      <c r="D84" s="19">
        <v>31794.0</v>
      </c>
      <c r="E84" s="19">
        <v>31169.0</v>
      </c>
      <c r="F84" s="19">
        <v>40182.0</v>
      </c>
      <c r="G84" s="19">
        <v>22781.0</v>
      </c>
      <c r="H84" s="19">
        <v>62963.0</v>
      </c>
      <c r="I84" s="20"/>
      <c r="J84" s="21">
        <v>-1.7656</v>
      </c>
      <c r="K84" s="21">
        <v>-55.8661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1505403.0</v>
      </c>
      <c r="B85" s="23" t="s">
        <v>2268</v>
      </c>
      <c r="C85" s="24">
        <v>14397.0</v>
      </c>
      <c r="D85" s="24">
        <v>8440.0</v>
      </c>
      <c r="E85" s="24">
        <v>7856.0</v>
      </c>
      <c r="F85" s="24">
        <v>7438.0</v>
      </c>
      <c r="G85" s="24">
        <v>8858.0</v>
      </c>
      <c r="H85" s="24">
        <v>16296.0</v>
      </c>
      <c r="I85" s="25"/>
      <c r="J85" s="26">
        <v>-1.5519</v>
      </c>
      <c r="K85" s="26">
        <v>-47.1144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1505437.0</v>
      </c>
      <c r="B86" s="18" t="s">
        <v>2270</v>
      </c>
      <c r="C86" s="19">
        <v>19471.0</v>
      </c>
      <c r="D86" s="19">
        <v>14379.0</v>
      </c>
      <c r="E86" s="19">
        <v>13185.0</v>
      </c>
      <c r="F86" s="19">
        <v>19931.0</v>
      </c>
      <c r="G86" s="19">
        <v>7633.0</v>
      </c>
      <c r="H86" s="19">
        <v>27564.0</v>
      </c>
      <c r="I86" s="20"/>
      <c r="J86" s="21">
        <v>-6.7547</v>
      </c>
      <c r="K86" s="21">
        <v>-51.0839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1505486.0</v>
      </c>
      <c r="B87" s="23" t="s">
        <v>2272</v>
      </c>
      <c r="C87" s="24">
        <v>28888.0</v>
      </c>
      <c r="D87" s="24">
        <v>21599.0</v>
      </c>
      <c r="E87" s="24">
        <v>18453.0</v>
      </c>
      <c r="F87" s="24">
        <v>13752.0</v>
      </c>
      <c r="G87" s="24">
        <v>26300.0</v>
      </c>
      <c r="H87" s="24">
        <v>40052.0</v>
      </c>
      <c r="I87" s="25"/>
      <c r="J87" s="26">
        <v>-3.8378</v>
      </c>
      <c r="K87" s="26">
        <v>-50.6375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1505494.0</v>
      </c>
      <c r="B88" s="18" t="s">
        <v>2273</v>
      </c>
      <c r="C88" s="19">
        <v>7544.0</v>
      </c>
      <c r="D88" s="19">
        <v>3883.0</v>
      </c>
      <c r="E88" s="19">
        <v>3604.0</v>
      </c>
      <c r="F88" s="19">
        <v>4572.0</v>
      </c>
      <c r="G88" s="19">
        <v>2915.0</v>
      </c>
      <c r="H88" s="19">
        <v>7487.0</v>
      </c>
      <c r="I88" s="20"/>
      <c r="J88" s="21">
        <v>-5.7417</v>
      </c>
      <c r="K88" s="21">
        <v>-48.3169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1505502.0</v>
      </c>
      <c r="B89" s="23" t="s">
        <v>2275</v>
      </c>
      <c r="C89" s="24">
        <v>76450.0</v>
      </c>
      <c r="D89" s="24">
        <v>49263.0</v>
      </c>
      <c r="E89" s="24">
        <v>48525.0</v>
      </c>
      <c r="F89" s="24">
        <v>76478.0</v>
      </c>
      <c r="G89" s="24">
        <v>21310.0</v>
      </c>
      <c r="H89" s="24">
        <v>97788.0</v>
      </c>
      <c r="I89" s="25"/>
      <c r="J89" s="26">
        <v>-2.9958</v>
      </c>
      <c r="K89" s="26">
        <v>-47.3528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1505536.0</v>
      </c>
      <c r="B90" s="18" t="s">
        <v>2277</v>
      </c>
      <c r="C90" s="19">
        <v>71568.0</v>
      </c>
      <c r="D90" s="19">
        <v>77866.0</v>
      </c>
      <c r="E90" s="19">
        <v>76076.0</v>
      </c>
      <c r="F90" s="19">
        <v>138769.0</v>
      </c>
      <c r="G90" s="19">
        <v>15173.0</v>
      </c>
      <c r="H90" s="19">
        <v>153942.0</v>
      </c>
      <c r="I90" s="20"/>
      <c r="J90" s="21">
        <v>-6.0675</v>
      </c>
      <c r="K90" s="21">
        <v>-49.9022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1505551.0</v>
      </c>
      <c r="B91" s="23" t="s">
        <v>2278</v>
      </c>
      <c r="C91" s="24">
        <v>7124.0</v>
      </c>
      <c r="D91" s="24">
        <v>3176.0</v>
      </c>
      <c r="E91" s="24">
        <v>2853.0</v>
      </c>
      <c r="F91" s="24">
        <v>3641.0</v>
      </c>
      <c r="G91" s="24">
        <v>2388.0</v>
      </c>
      <c r="H91" s="24">
        <v>6029.0</v>
      </c>
      <c r="I91" s="25"/>
      <c r="J91" s="26">
        <v>-7.5397</v>
      </c>
      <c r="K91" s="26">
        <v>-49.3722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1505601.0</v>
      </c>
      <c r="B92" s="18" t="s">
        <v>2280</v>
      </c>
      <c r="C92" s="19">
        <v>7760.0</v>
      </c>
      <c r="D92" s="19">
        <v>4047.0</v>
      </c>
      <c r="E92" s="19">
        <v>3821.0</v>
      </c>
      <c r="F92" s="19">
        <v>4184.0</v>
      </c>
      <c r="G92" s="19">
        <v>3684.0</v>
      </c>
      <c r="H92" s="19">
        <v>7868.0</v>
      </c>
      <c r="I92" s="20"/>
      <c r="J92" s="21">
        <v>-1.1919</v>
      </c>
      <c r="K92" s="21">
        <v>-47.3122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1505635.0</v>
      </c>
      <c r="B93" s="23" t="s">
        <v>2283</v>
      </c>
      <c r="C93" s="24">
        <v>12671.0</v>
      </c>
      <c r="D93" s="24">
        <v>6778.0</v>
      </c>
      <c r="E93" s="24">
        <v>5925.0</v>
      </c>
      <c r="F93" s="24">
        <v>3581.0</v>
      </c>
      <c r="G93" s="24">
        <v>9122.0</v>
      </c>
      <c r="H93" s="24">
        <v>12703.0</v>
      </c>
      <c r="I93" s="25"/>
      <c r="J93" s="26">
        <v>-6.4381</v>
      </c>
      <c r="K93" s="26">
        <v>-48.8717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1505650.0</v>
      </c>
      <c r="B94" s="18" t="s">
        <v>2285</v>
      </c>
      <c r="C94" s="19">
        <v>13394.0</v>
      </c>
      <c r="D94" s="19">
        <v>12562.0</v>
      </c>
      <c r="E94" s="19">
        <v>11368.0</v>
      </c>
      <c r="F94" s="19">
        <v>4856.0</v>
      </c>
      <c r="G94" s="19">
        <v>19074.0</v>
      </c>
      <c r="H94" s="19">
        <v>23930.0</v>
      </c>
      <c r="I94" s="20"/>
      <c r="J94" s="21">
        <v>-3.8678</v>
      </c>
      <c r="K94" s="21">
        <v>-54.22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1505700.0</v>
      </c>
      <c r="B95" s="23" t="s">
        <v>2286</v>
      </c>
      <c r="C95" s="24">
        <v>18694.0</v>
      </c>
      <c r="D95" s="24">
        <v>13379.0</v>
      </c>
      <c r="E95" s="24">
        <v>12610.0</v>
      </c>
      <c r="F95" s="24">
        <v>12429.0</v>
      </c>
      <c r="G95" s="24">
        <v>13560.0</v>
      </c>
      <c r="H95" s="24">
        <v>25989.0</v>
      </c>
      <c r="I95" s="25"/>
      <c r="J95" s="26">
        <v>-1.3903</v>
      </c>
      <c r="K95" s="26">
        <v>-48.8711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1505809.0</v>
      </c>
      <c r="B96" s="18" t="s">
        <v>2287</v>
      </c>
      <c r="C96" s="19">
        <v>38043.0</v>
      </c>
      <c r="D96" s="19">
        <v>26817.0</v>
      </c>
      <c r="E96" s="19">
        <v>25349.0</v>
      </c>
      <c r="F96" s="19">
        <v>24846.0</v>
      </c>
      <c r="G96" s="19">
        <v>27320.0</v>
      </c>
      <c r="H96" s="19">
        <v>52166.0</v>
      </c>
      <c r="I96" s="20"/>
      <c r="J96" s="21">
        <v>-1.9356</v>
      </c>
      <c r="K96" s="21">
        <v>-50.8211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1505908.0</v>
      </c>
      <c r="B97" s="23" t="s">
        <v>2288</v>
      </c>
      <c r="C97" s="24">
        <v>23545.0</v>
      </c>
      <c r="D97" s="24">
        <v>17612.0</v>
      </c>
      <c r="E97" s="24">
        <v>16339.0</v>
      </c>
      <c r="F97" s="24">
        <v>14586.0</v>
      </c>
      <c r="G97" s="24">
        <v>19365.0</v>
      </c>
      <c r="H97" s="24">
        <v>33951.0</v>
      </c>
      <c r="I97" s="25"/>
      <c r="J97" s="26">
        <v>-1.7483</v>
      </c>
      <c r="K97" s="26">
        <v>-52.2383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1506005.0</v>
      </c>
      <c r="B98" s="18" t="s">
        <v>2289</v>
      </c>
      <c r="C98" s="19">
        <v>27301.0</v>
      </c>
      <c r="D98" s="19">
        <v>15475.0</v>
      </c>
      <c r="E98" s="19">
        <v>13790.0</v>
      </c>
      <c r="F98" s="19">
        <v>8954.0</v>
      </c>
      <c r="G98" s="19">
        <v>20311.0</v>
      </c>
      <c r="H98" s="19">
        <v>29265.0</v>
      </c>
      <c r="I98" s="20"/>
      <c r="J98" s="21">
        <v>-1.8</v>
      </c>
      <c r="K98" s="21">
        <v>-53.48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1506104.0</v>
      </c>
      <c r="B99" s="23" t="s">
        <v>2290</v>
      </c>
      <c r="C99" s="24">
        <v>9718.0</v>
      </c>
      <c r="D99" s="24">
        <v>5303.0</v>
      </c>
      <c r="E99" s="24">
        <v>4965.0</v>
      </c>
      <c r="F99" s="24">
        <v>6395.0</v>
      </c>
      <c r="G99" s="24">
        <v>3873.0</v>
      </c>
      <c r="H99" s="24">
        <v>10268.0</v>
      </c>
      <c r="I99" s="25"/>
      <c r="J99" s="26">
        <v>-0.9403</v>
      </c>
      <c r="K99" s="26">
        <v>-47.1164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1506112.0</v>
      </c>
      <c r="B100" s="18" t="s">
        <v>2292</v>
      </c>
      <c r="C100" s="19">
        <v>10905.0</v>
      </c>
      <c r="D100" s="19">
        <v>6461.0</v>
      </c>
      <c r="E100" s="19">
        <v>5950.0</v>
      </c>
      <c r="F100" s="19">
        <v>5313.0</v>
      </c>
      <c r="G100" s="19">
        <v>7098.0</v>
      </c>
      <c r="H100" s="19">
        <v>12411.0</v>
      </c>
      <c r="I100" s="20"/>
      <c r="J100" s="21">
        <v>-0.8969</v>
      </c>
      <c r="K100" s="21">
        <v>-47.0053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1506138.0</v>
      </c>
      <c r="B101" s="23" t="s">
        <v>748</v>
      </c>
      <c r="C101" s="24">
        <v>63251.0</v>
      </c>
      <c r="D101" s="24">
        <v>37944.0</v>
      </c>
      <c r="E101" s="24">
        <v>37561.0</v>
      </c>
      <c r="F101" s="24">
        <v>69994.0</v>
      </c>
      <c r="G101" s="24">
        <v>5511.0</v>
      </c>
      <c r="H101" s="24">
        <v>75505.0</v>
      </c>
      <c r="I101" s="25"/>
      <c r="J101" s="26">
        <v>-4.2258</v>
      </c>
      <c r="K101" s="26">
        <v>-38.7306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1506161.0</v>
      </c>
      <c r="B102" s="18" t="s">
        <v>2294</v>
      </c>
      <c r="C102" s="19">
        <v>17498.0</v>
      </c>
      <c r="D102" s="19">
        <v>9174.0</v>
      </c>
      <c r="E102" s="19">
        <v>8548.0</v>
      </c>
      <c r="F102" s="19">
        <v>13536.0</v>
      </c>
      <c r="G102" s="19">
        <v>4186.0</v>
      </c>
      <c r="H102" s="19">
        <v>17722.0</v>
      </c>
      <c r="I102" s="20"/>
      <c r="J102" s="21">
        <v>-7.3106</v>
      </c>
      <c r="K102" s="21">
        <v>-50.0483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1506187.0</v>
      </c>
      <c r="B103" s="23" t="s">
        <v>2296</v>
      </c>
      <c r="C103" s="24">
        <v>39870.0</v>
      </c>
      <c r="D103" s="24">
        <v>24276.0</v>
      </c>
      <c r="E103" s="24">
        <v>22698.0</v>
      </c>
      <c r="F103" s="24">
        <v>34704.0</v>
      </c>
      <c r="G103" s="24">
        <v>12270.0</v>
      </c>
      <c r="H103" s="24">
        <v>46974.0</v>
      </c>
      <c r="I103" s="25"/>
      <c r="J103" s="26">
        <v>-4.7761</v>
      </c>
      <c r="K103" s="26">
        <v>-48.0672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1506195.0</v>
      </c>
      <c r="B104" s="18" t="s">
        <v>2298</v>
      </c>
      <c r="C104" s="19">
        <v>24660.0</v>
      </c>
      <c r="D104" s="19">
        <v>20870.0</v>
      </c>
      <c r="E104" s="19">
        <v>19198.0</v>
      </c>
      <c r="F104" s="19">
        <v>15275.0</v>
      </c>
      <c r="G104" s="19">
        <v>24793.0</v>
      </c>
      <c r="H104" s="19">
        <v>40068.0</v>
      </c>
      <c r="I104" s="20"/>
      <c r="J104" s="21">
        <v>-4.0956</v>
      </c>
      <c r="K104" s="21">
        <v>-54.9103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1506203.0</v>
      </c>
      <c r="B105" s="23" t="s">
        <v>2301</v>
      </c>
      <c r="C105" s="24">
        <v>33449.0</v>
      </c>
      <c r="D105" s="24">
        <v>19097.0</v>
      </c>
      <c r="E105" s="24">
        <v>18333.0</v>
      </c>
      <c r="F105" s="24">
        <v>33400.0</v>
      </c>
      <c r="G105" s="24">
        <v>4030.0</v>
      </c>
      <c r="H105" s="24">
        <v>37430.0</v>
      </c>
      <c r="I105" s="25"/>
      <c r="J105" s="26">
        <v>-0.6136</v>
      </c>
      <c r="K105" s="26">
        <v>-47.3561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1506302.0</v>
      </c>
      <c r="B106" s="18" t="s">
        <v>2302</v>
      </c>
      <c r="C106" s="19">
        <v>15118.0</v>
      </c>
      <c r="D106" s="19">
        <v>10292.0</v>
      </c>
      <c r="E106" s="19">
        <v>9892.0</v>
      </c>
      <c r="F106" s="19">
        <v>12681.0</v>
      </c>
      <c r="G106" s="19">
        <v>7503.0</v>
      </c>
      <c r="H106" s="19">
        <v>20184.0</v>
      </c>
      <c r="I106" s="20"/>
      <c r="J106" s="21">
        <v>-0.7533</v>
      </c>
      <c r="K106" s="21">
        <v>-48.5167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1506351.0</v>
      </c>
      <c r="B107" s="23" t="s">
        <v>2304</v>
      </c>
      <c r="C107" s="24">
        <v>11378.0</v>
      </c>
      <c r="D107" s="24">
        <v>8763.0</v>
      </c>
      <c r="E107" s="24">
        <v>8391.0</v>
      </c>
      <c r="F107" s="24">
        <v>5456.0</v>
      </c>
      <c r="G107" s="24">
        <v>11698.0</v>
      </c>
      <c r="H107" s="24">
        <v>17154.0</v>
      </c>
      <c r="I107" s="25"/>
      <c r="J107" s="26">
        <v>-1.2236</v>
      </c>
      <c r="K107" s="26">
        <v>-48.2944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1506401.0</v>
      </c>
      <c r="B108" s="18" t="s">
        <v>2306</v>
      </c>
      <c r="C108" s="19">
        <v>5255.0</v>
      </c>
      <c r="D108" s="19">
        <v>4145.0</v>
      </c>
      <c r="E108" s="19">
        <v>4018.0</v>
      </c>
      <c r="F108" s="19">
        <v>4001.0</v>
      </c>
      <c r="G108" s="19">
        <v>4162.0</v>
      </c>
      <c r="H108" s="19">
        <v>8163.0</v>
      </c>
      <c r="I108" s="20"/>
      <c r="J108" s="21">
        <v>-0.6633</v>
      </c>
      <c r="K108" s="21">
        <v>-49.175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1506500.0</v>
      </c>
      <c r="B109" s="67" t="s">
        <v>2309</v>
      </c>
      <c r="C109" s="68">
        <v>43227.0</v>
      </c>
      <c r="D109" s="68">
        <v>31174.0</v>
      </c>
      <c r="E109" s="68">
        <v>28302.0</v>
      </c>
      <c r="F109" s="68">
        <v>42996.0</v>
      </c>
      <c r="G109" s="68">
        <v>16480.0</v>
      </c>
      <c r="H109" s="68">
        <v>59476.0</v>
      </c>
      <c r="I109" s="25"/>
      <c r="J109" s="26">
        <v>-1.2986</v>
      </c>
      <c r="K109" s="26">
        <v>-48.1606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1506559.0</v>
      </c>
      <c r="B110" s="18" t="s">
        <v>2310</v>
      </c>
      <c r="C110" s="19">
        <v>19400.0</v>
      </c>
      <c r="D110" s="19">
        <v>9882.0</v>
      </c>
      <c r="E110" s="19">
        <v>9540.0</v>
      </c>
      <c r="F110" s="19">
        <v>8691.0</v>
      </c>
      <c r="G110" s="19">
        <v>10731.0</v>
      </c>
      <c r="H110" s="19">
        <v>19422.0</v>
      </c>
      <c r="I110" s="20"/>
      <c r="J110" s="21">
        <v>-1.5236</v>
      </c>
      <c r="K110" s="21">
        <v>-46.8975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1506583.0</v>
      </c>
      <c r="B111" s="23" t="s">
        <v>2312</v>
      </c>
      <c r="C111" s="24">
        <v>10955.0</v>
      </c>
      <c r="D111" s="24">
        <v>9489.0</v>
      </c>
      <c r="E111" s="24">
        <v>7709.0</v>
      </c>
      <c r="F111" s="24">
        <v>6351.0</v>
      </c>
      <c r="G111" s="24">
        <v>10847.0</v>
      </c>
      <c r="H111" s="24">
        <v>17198.0</v>
      </c>
      <c r="I111" s="25"/>
      <c r="J111" s="26">
        <v>-8.8717</v>
      </c>
      <c r="K111" s="26">
        <v>-49.7128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1506609.0</v>
      </c>
      <c r="B112" s="18" t="s">
        <v>2314</v>
      </c>
      <c r="C112" s="19">
        <v>20850.0</v>
      </c>
      <c r="D112" s="19">
        <v>11493.0</v>
      </c>
      <c r="E112" s="19">
        <v>11540.0</v>
      </c>
      <c r="F112" s="19">
        <v>13335.0</v>
      </c>
      <c r="G112" s="19">
        <v>9698.0</v>
      </c>
      <c r="H112" s="19">
        <v>23033.0</v>
      </c>
      <c r="I112" s="20"/>
      <c r="J112" s="21">
        <v>-1.3503</v>
      </c>
      <c r="K112" s="21">
        <v>-47.5756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1506708.0</v>
      </c>
      <c r="B113" s="23" t="s">
        <v>2315</v>
      </c>
      <c r="C113" s="24">
        <v>31218.0</v>
      </c>
      <c r="D113" s="24">
        <v>29743.0</v>
      </c>
      <c r="E113" s="24">
        <v>26389.0</v>
      </c>
      <c r="F113" s="24">
        <v>29651.0</v>
      </c>
      <c r="G113" s="24">
        <v>26481.0</v>
      </c>
      <c r="H113" s="24">
        <v>56132.0</v>
      </c>
      <c r="I113" s="25"/>
      <c r="J113" s="26">
        <v>-9.2972</v>
      </c>
      <c r="K113" s="26">
        <v>-50.1019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1506807.0</v>
      </c>
      <c r="B114" s="18" t="s">
        <v>2317</v>
      </c>
      <c r="C114" s="19">
        <v>262538.0</v>
      </c>
      <c r="D114" s="19">
        <v>145651.0</v>
      </c>
      <c r="E114" s="19">
        <v>149123.0</v>
      </c>
      <c r="F114" s="19">
        <v>215947.0</v>
      </c>
      <c r="G114" s="19">
        <v>78827.0</v>
      </c>
      <c r="H114" s="19">
        <v>294774.0</v>
      </c>
      <c r="I114" s="20"/>
      <c r="J114" s="21">
        <v>-6.4897</v>
      </c>
      <c r="K114" s="21">
        <v>-38.4756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1506906.0</v>
      </c>
      <c r="B115" s="23" t="s">
        <v>2319</v>
      </c>
      <c r="C115" s="24">
        <v>5434.0</v>
      </c>
      <c r="D115" s="24">
        <v>3214.0</v>
      </c>
      <c r="E115" s="24">
        <v>2931.0</v>
      </c>
      <c r="F115" s="24">
        <v>1813.0</v>
      </c>
      <c r="G115" s="24">
        <v>4332.0</v>
      </c>
      <c r="H115" s="24">
        <v>6145.0</v>
      </c>
      <c r="I115" s="25"/>
      <c r="J115" s="26">
        <v>-0.9289</v>
      </c>
      <c r="K115" s="26">
        <v>-47.3969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1507003.0</v>
      </c>
      <c r="B116" s="18" t="s">
        <v>2320</v>
      </c>
      <c r="C116" s="19">
        <v>19835.0</v>
      </c>
      <c r="D116" s="19">
        <v>13440.0</v>
      </c>
      <c r="E116" s="19">
        <v>13233.0</v>
      </c>
      <c r="F116" s="19">
        <v>14873.0</v>
      </c>
      <c r="G116" s="19">
        <v>11800.0</v>
      </c>
      <c r="H116" s="19">
        <v>26673.0</v>
      </c>
      <c r="I116" s="20"/>
      <c r="J116" s="21">
        <v>-1.1519</v>
      </c>
      <c r="K116" s="21">
        <v>-48.1294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1507102.0</v>
      </c>
      <c r="B117" s="23" t="s">
        <v>2323</v>
      </c>
      <c r="C117" s="24">
        <v>15595.0</v>
      </c>
      <c r="D117" s="24">
        <v>8806.0</v>
      </c>
      <c r="E117" s="24">
        <v>8085.0</v>
      </c>
      <c r="F117" s="24">
        <v>6958.0</v>
      </c>
      <c r="G117" s="24">
        <v>9933.0</v>
      </c>
      <c r="H117" s="24">
        <v>16891.0</v>
      </c>
      <c r="I117" s="25"/>
      <c r="J117" s="26">
        <v>-0.75</v>
      </c>
      <c r="K117" s="26">
        <v>-48.02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1507151.0</v>
      </c>
      <c r="B118" s="18" t="s">
        <v>2324</v>
      </c>
      <c r="C118" s="19">
        <v>20005.0</v>
      </c>
      <c r="D118" s="19">
        <v>11922.0</v>
      </c>
      <c r="E118" s="19">
        <v>11218.0</v>
      </c>
      <c r="F118" s="19">
        <v>15262.0</v>
      </c>
      <c r="G118" s="19">
        <v>7878.0</v>
      </c>
      <c r="H118" s="19">
        <v>23140.0</v>
      </c>
      <c r="I118" s="20"/>
      <c r="J118" s="21">
        <v>-5.5378</v>
      </c>
      <c r="K118" s="21">
        <v>-48.7333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1507201.0</v>
      </c>
      <c r="B119" s="23" t="s">
        <v>2327</v>
      </c>
      <c r="C119" s="24">
        <v>27405.0</v>
      </c>
      <c r="D119" s="24">
        <v>15738.0</v>
      </c>
      <c r="E119" s="24">
        <v>14089.0</v>
      </c>
      <c r="F119" s="24">
        <v>6599.0</v>
      </c>
      <c r="G119" s="24">
        <v>23228.0</v>
      </c>
      <c r="H119" s="24">
        <v>29827.0</v>
      </c>
      <c r="I119" s="25"/>
      <c r="J119" s="26">
        <v>-1.6742</v>
      </c>
      <c r="K119" s="26">
        <v>-47.7711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1507300.0</v>
      </c>
      <c r="B120" s="18" t="s">
        <v>2328</v>
      </c>
      <c r="C120" s="19">
        <v>34621.0</v>
      </c>
      <c r="D120" s="19">
        <v>48650.0</v>
      </c>
      <c r="E120" s="19">
        <v>42643.0</v>
      </c>
      <c r="F120" s="19">
        <v>45134.0</v>
      </c>
      <c r="G120" s="19">
        <v>46159.0</v>
      </c>
      <c r="H120" s="19">
        <v>91293.0</v>
      </c>
      <c r="I120" s="20"/>
      <c r="J120" s="21">
        <v>-6.6447</v>
      </c>
      <c r="K120" s="21">
        <v>-51.995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1507409.0</v>
      </c>
      <c r="B121" s="23" t="s">
        <v>2330</v>
      </c>
      <c r="C121" s="24">
        <v>14245.0</v>
      </c>
      <c r="D121" s="24">
        <v>7847.0</v>
      </c>
      <c r="E121" s="24">
        <v>7349.0</v>
      </c>
      <c r="F121" s="24">
        <v>5206.0</v>
      </c>
      <c r="G121" s="24">
        <v>9990.0</v>
      </c>
      <c r="H121" s="24">
        <v>15196.0</v>
      </c>
      <c r="I121" s="25"/>
      <c r="J121" s="26">
        <v>-1.1694</v>
      </c>
      <c r="K121" s="26">
        <v>-47.7953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1507458.0</v>
      </c>
      <c r="B122" s="18" t="s">
        <v>2332</v>
      </c>
      <c r="C122" s="19">
        <v>27646.0</v>
      </c>
      <c r="D122" s="19">
        <v>13077.0</v>
      </c>
      <c r="E122" s="19">
        <v>12507.0</v>
      </c>
      <c r="F122" s="19">
        <v>13601.0</v>
      </c>
      <c r="G122" s="19">
        <v>11983.0</v>
      </c>
      <c r="H122" s="19">
        <v>25584.0</v>
      </c>
      <c r="I122" s="20"/>
      <c r="J122" s="21">
        <v>-6.4006</v>
      </c>
      <c r="K122" s="21">
        <v>-48.555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1507466.0</v>
      </c>
      <c r="B123" s="23" t="s">
        <v>2334</v>
      </c>
      <c r="C123" s="24">
        <v>4035.0</v>
      </c>
      <c r="D123" s="24">
        <v>2739.0</v>
      </c>
      <c r="E123" s="24">
        <v>2526.0</v>
      </c>
      <c r="F123" s="24">
        <v>1031.0</v>
      </c>
      <c r="G123" s="24">
        <v>4234.0</v>
      </c>
      <c r="H123" s="24">
        <v>5265.0</v>
      </c>
      <c r="I123" s="25"/>
      <c r="J123" s="26">
        <v>-0.8497</v>
      </c>
      <c r="K123" s="26">
        <v>-47.92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1507474.0</v>
      </c>
      <c r="B124" s="18" t="s">
        <v>2335</v>
      </c>
      <c r="C124" s="19">
        <v>17484.0</v>
      </c>
      <c r="D124" s="19">
        <v>10763.0</v>
      </c>
      <c r="E124" s="19">
        <v>9881.0</v>
      </c>
      <c r="F124" s="19">
        <v>10486.0</v>
      </c>
      <c r="G124" s="19">
        <v>10158.0</v>
      </c>
      <c r="H124" s="19">
        <v>20644.0</v>
      </c>
      <c r="I124" s="20"/>
      <c r="J124" s="21">
        <v>-0.7747</v>
      </c>
      <c r="K124" s="21">
        <v>-47.1772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1507508.0</v>
      </c>
      <c r="B125" s="23" t="s">
        <v>2337</v>
      </c>
      <c r="C125" s="24">
        <v>12247.0</v>
      </c>
      <c r="D125" s="24">
        <v>7132.0</v>
      </c>
      <c r="E125" s="24">
        <v>6017.0</v>
      </c>
      <c r="F125" s="24">
        <v>2583.0</v>
      </c>
      <c r="G125" s="24">
        <v>10566.0</v>
      </c>
      <c r="H125" s="24">
        <v>13149.0</v>
      </c>
      <c r="I125" s="25"/>
      <c r="J125" s="26">
        <v>-5.3583</v>
      </c>
      <c r="K125" s="26">
        <v>-48.7914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1507607.0</v>
      </c>
      <c r="B126" s="18" t="s">
        <v>2339</v>
      </c>
      <c r="C126" s="19">
        <v>41366.0</v>
      </c>
      <c r="D126" s="19">
        <v>25996.0</v>
      </c>
      <c r="E126" s="19">
        <v>25531.0</v>
      </c>
      <c r="F126" s="19">
        <v>31852.0</v>
      </c>
      <c r="G126" s="19">
        <v>19675.0</v>
      </c>
      <c r="H126" s="19">
        <v>51527.0</v>
      </c>
      <c r="I126" s="20"/>
      <c r="J126" s="21">
        <v>-1.6267</v>
      </c>
      <c r="K126" s="21">
        <v>-47.4833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1507706.0</v>
      </c>
      <c r="B127" s="23" t="s">
        <v>2341</v>
      </c>
      <c r="C127" s="24">
        <v>17664.0</v>
      </c>
      <c r="D127" s="24">
        <v>11831.0</v>
      </c>
      <c r="E127" s="24">
        <v>11059.0</v>
      </c>
      <c r="F127" s="24">
        <v>9907.0</v>
      </c>
      <c r="G127" s="24">
        <v>12983.0</v>
      </c>
      <c r="H127" s="24">
        <v>22890.0</v>
      </c>
      <c r="I127" s="25"/>
      <c r="J127" s="26">
        <v>-1.7175</v>
      </c>
      <c r="K127" s="26">
        <v>-49.5408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1507755.0</v>
      </c>
      <c r="B128" s="18" t="s">
        <v>2343</v>
      </c>
      <c r="C128" s="19">
        <v>3796.0</v>
      </c>
      <c r="D128" s="19">
        <v>2710.0</v>
      </c>
      <c r="E128" s="19">
        <v>2337.0</v>
      </c>
      <c r="F128" s="19">
        <v>3325.0</v>
      </c>
      <c r="G128" s="19">
        <v>1722.0</v>
      </c>
      <c r="H128" s="19">
        <v>5047.0</v>
      </c>
      <c r="I128" s="20"/>
      <c r="J128" s="21">
        <v>-6.9472</v>
      </c>
      <c r="K128" s="21">
        <v>-49.6822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1507805.0</v>
      </c>
      <c r="B129" s="23" t="s">
        <v>2345</v>
      </c>
      <c r="C129" s="24">
        <v>15721.0</v>
      </c>
      <c r="D129" s="24">
        <v>6968.0</v>
      </c>
      <c r="E129" s="24">
        <v>6030.0</v>
      </c>
      <c r="F129" s="24">
        <v>6475.0</v>
      </c>
      <c r="G129" s="24">
        <v>6523.0</v>
      </c>
      <c r="H129" s="24">
        <v>12998.0</v>
      </c>
      <c r="I129" s="25"/>
      <c r="J129" s="26">
        <v>-2.5908</v>
      </c>
      <c r="K129" s="26">
        <v>-51.9542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1507904.0</v>
      </c>
      <c r="B130" s="18" t="s">
        <v>2347</v>
      </c>
      <c r="C130" s="19">
        <v>19958.0</v>
      </c>
      <c r="D130" s="19">
        <v>11477.0</v>
      </c>
      <c r="E130" s="19">
        <v>11518.0</v>
      </c>
      <c r="F130" s="19">
        <v>21009.0</v>
      </c>
      <c r="G130" s="19">
        <v>1986.0</v>
      </c>
      <c r="H130" s="19">
        <v>22995.0</v>
      </c>
      <c r="I130" s="20"/>
      <c r="J130" s="21">
        <v>-0.7167</v>
      </c>
      <c r="K130" s="21">
        <v>-48.5233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1507953.0</v>
      </c>
      <c r="B131" s="23" t="s">
        <v>2349</v>
      </c>
      <c r="C131" s="24">
        <v>38435.0</v>
      </c>
      <c r="D131" s="24">
        <v>40991.0</v>
      </c>
      <c r="E131" s="24">
        <v>38308.0</v>
      </c>
      <c r="F131" s="24">
        <v>58715.0</v>
      </c>
      <c r="G131" s="24">
        <v>20584.0</v>
      </c>
      <c r="H131" s="24">
        <v>79299.0</v>
      </c>
      <c r="I131" s="25"/>
      <c r="J131" s="26">
        <v>-2.9472</v>
      </c>
      <c r="K131" s="26">
        <v>-48.9531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1507961.0</v>
      </c>
      <c r="B132" s="18" t="s">
        <v>2351</v>
      </c>
      <c r="C132" s="19">
        <v>8261.0</v>
      </c>
      <c r="D132" s="19">
        <v>5272.0</v>
      </c>
      <c r="E132" s="19">
        <v>4982.0</v>
      </c>
      <c r="F132" s="19">
        <v>4334.0</v>
      </c>
      <c r="G132" s="19">
        <v>5920.0</v>
      </c>
      <c r="H132" s="19">
        <v>10254.0</v>
      </c>
      <c r="I132" s="20"/>
      <c r="J132" s="21">
        <v>-1.0411</v>
      </c>
      <c r="K132" s="21">
        <v>-47.9075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1507979.0</v>
      </c>
      <c r="B133" s="23" t="s">
        <v>2353</v>
      </c>
      <c r="C133" s="24">
        <v>14592.0</v>
      </c>
      <c r="D133" s="24">
        <v>8794.0</v>
      </c>
      <c r="E133" s="24">
        <v>8158.0</v>
      </c>
      <c r="F133" s="24">
        <v>10340.0</v>
      </c>
      <c r="G133" s="24">
        <v>6612.0</v>
      </c>
      <c r="H133" s="24">
        <v>16952.0</v>
      </c>
      <c r="I133" s="25"/>
      <c r="J133" s="26">
        <v>-2.1042</v>
      </c>
      <c r="K133" s="26">
        <v>-56.4869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1508001.0</v>
      </c>
      <c r="B134" s="18" t="s">
        <v>2354</v>
      </c>
      <c r="C134" s="19">
        <v>47273.0</v>
      </c>
      <c r="D134" s="19">
        <v>29327.0</v>
      </c>
      <c r="E134" s="19">
        <v>27187.0</v>
      </c>
      <c r="F134" s="19">
        <v>31646.0</v>
      </c>
      <c r="G134" s="19">
        <v>24868.0</v>
      </c>
      <c r="H134" s="19">
        <v>56514.0</v>
      </c>
      <c r="I134" s="20"/>
      <c r="J134" s="21">
        <v>-2.4189</v>
      </c>
      <c r="K134" s="21">
        <v>-48.1522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1508035.0</v>
      </c>
      <c r="B135" s="23" t="s">
        <v>2357</v>
      </c>
      <c r="C135" s="24">
        <v>22743.0</v>
      </c>
      <c r="D135" s="24">
        <v>14329.0</v>
      </c>
      <c r="E135" s="24">
        <v>13137.0</v>
      </c>
      <c r="F135" s="24">
        <v>7266.0</v>
      </c>
      <c r="G135" s="24">
        <v>20200.0</v>
      </c>
      <c r="H135" s="24">
        <v>27466.0</v>
      </c>
      <c r="I135" s="25"/>
      <c r="J135" s="26">
        <v>-1.0761</v>
      </c>
      <c r="K135" s="26">
        <v>-46.9031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1508050.0</v>
      </c>
      <c r="B136" s="137" t="s">
        <v>2358</v>
      </c>
      <c r="C136" s="138">
        <v>14042.0</v>
      </c>
      <c r="D136" s="138">
        <v>9154.0</v>
      </c>
      <c r="E136" s="138">
        <v>7731.0</v>
      </c>
      <c r="F136" s="138">
        <v>5687.0</v>
      </c>
      <c r="G136" s="138">
        <v>11198.0</v>
      </c>
      <c r="H136" s="138">
        <v>16885.0</v>
      </c>
      <c r="I136" s="20"/>
      <c r="J136" s="21">
        <v>-4.5744</v>
      </c>
      <c r="K136" s="21">
        <v>-55.9436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1508084.0</v>
      </c>
      <c r="B137" s="23" t="s">
        <v>2361</v>
      </c>
      <c r="C137" s="24">
        <v>25309.0</v>
      </c>
      <c r="D137" s="24">
        <v>17448.0</v>
      </c>
      <c r="E137" s="24">
        <v>16203.0</v>
      </c>
      <c r="F137" s="24">
        <v>26862.0</v>
      </c>
      <c r="G137" s="24">
        <v>6789.0</v>
      </c>
      <c r="H137" s="24">
        <v>33651.0</v>
      </c>
      <c r="I137" s="25"/>
      <c r="J137" s="26">
        <v>-6.7475</v>
      </c>
      <c r="K137" s="26">
        <v>-51.1611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1508100.0</v>
      </c>
      <c r="B138" s="18" t="s">
        <v>2362</v>
      </c>
      <c r="C138" s="19">
        <v>73798.0</v>
      </c>
      <c r="D138" s="19">
        <v>48381.0</v>
      </c>
      <c r="E138" s="19">
        <v>48728.0</v>
      </c>
      <c r="F138" s="19">
        <v>92433.0</v>
      </c>
      <c r="G138" s="19">
        <v>4676.0</v>
      </c>
      <c r="H138" s="19">
        <v>97109.0</v>
      </c>
      <c r="I138" s="20"/>
      <c r="J138" s="21">
        <v>-3.7661</v>
      </c>
      <c r="K138" s="21">
        <v>-49.6725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1508126.0</v>
      </c>
      <c r="B139" s="23" t="s">
        <v>2363</v>
      </c>
      <c r="C139" s="24">
        <v>19254.0</v>
      </c>
      <c r="D139" s="24">
        <v>22208.0</v>
      </c>
      <c r="E139" s="24">
        <v>21137.0</v>
      </c>
      <c r="F139" s="24">
        <v>28529.0</v>
      </c>
      <c r="G139" s="24">
        <v>14816.0</v>
      </c>
      <c r="H139" s="24">
        <v>43345.0</v>
      </c>
      <c r="I139" s="25"/>
      <c r="J139" s="26">
        <v>-3.7419</v>
      </c>
      <c r="K139" s="26">
        <v>-47.4947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1508159.0</v>
      </c>
      <c r="B140" s="18" t="s">
        <v>2365</v>
      </c>
      <c r="C140" s="19">
        <v>45201.0</v>
      </c>
      <c r="D140" s="19">
        <v>23604.0</v>
      </c>
      <c r="E140" s="19">
        <v>21116.0</v>
      </c>
      <c r="F140" s="19">
        <v>24405.0</v>
      </c>
      <c r="G140" s="19">
        <v>20315.0</v>
      </c>
      <c r="H140" s="19">
        <v>44720.0</v>
      </c>
      <c r="I140" s="20"/>
      <c r="J140" s="21">
        <v>-3.7175</v>
      </c>
      <c r="K140" s="21">
        <v>-53.7367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1508209.0</v>
      </c>
      <c r="B141" s="23" t="s">
        <v>2367</v>
      </c>
      <c r="C141" s="24">
        <v>40176.0</v>
      </c>
      <c r="D141" s="24">
        <v>24555.0</v>
      </c>
      <c r="E141" s="24">
        <v>23347.0</v>
      </c>
      <c r="F141" s="24">
        <v>32362.0</v>
      </c>
      <c r="G141" s="24">
        <v>15540.0</v>
      </c>
      <c r="H141" s="24">
        <v>47902.0</v>
      </c>
      <c r="I141" s="25"/>
      <c r="J141" s="26">
        <v>-0.8583</v>
      </c>
      <c r="K141" s="26">
        <v>-48.1417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1508308.0</v>
      </c>
      <c r="B142" s="18" t="s">
        <v>2369</v>
      </c>
      <c r="C142" s="19">
        <v>51090.0</v>
      </c>
      <c r="D142" s="19">
        <v>29794.0</v>
      </c>
      <c r="E142" s="19">
        <v>26887.0</v>
      </c>
      <c r="F142" s="19">
        <v>18392.0</v>
      </c>
      <c r="G142" s="19">
        <v>38289.0</v>
      </c>
      <c r="H142" s="19">
        <v>56681.0</v>
      </c>
      <c r="I142" s="20"/>
      <c r="J142" s="21">
        <v>-1.1967</v>
      </c>
      <c r="K142" s="21">
        <v>-46.14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1508357.0</v>
      </c>
      <c r="B143" s="23" t="s">
        <v>2371</v>
      </c>
      <c r="C143" s="24">
        <v>11142.0</v>
      </c>
      <c r="D143" s="24">
        <v>7294.0</v>
      </c>
      <c r="E143" s="24">
        <v>6186.0</v>
      </c>
      <c r="F143" s="24">
        <v>5361.0</v>
      </c>
      <c r="G143" s="24">
        <v>8119.0</v>
      </c>
      <c r="H143" s="24">
        <v>13480.0</v>
      </c>
      <c r="I143" s="25"/>
      <c r="J143" s="26">
        <v>-2.88</v>
      </c>
      <c r="K143" s="26">
        <v>-52.01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36">
        <v>1508407.0</v>
      </c>
      <c r="B144" s="137" t="s">
        <v>2372</v>
      </c>
      <c r="C144" s="138">
        <v>35220.0</v>
      </c>
      <c r="D144" s="138">
        <v>20572.0</v>
      </c>
      <c r="E144" s="138">
        <v>20001.0</v>
      </c>
      <c r="F144" s="138">
        <v>31492.0</v>
      </c>
      <c r="G144" s="138">
        <v>9081.0</v>
      </c>
      <c r="H144" s="138">
        <v>40573.0</v>
      </c>
      <c r="I144" s="20"/>
      <c r="J144" s="21">
        <v>-7.095</v>
      </c>
      <c r="K144" s="21">
        <v>-49.9458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70" t="s">
        <v>81</v>
      </c>
      <c r="B145" s="71" t="s">
        <v>2375</v>
      </c>
      <c r="C145" s="72">
        <f t="shared" ref="C145:H145" si="1">SUM(C2:C144)</f>
        <v>6192307</v>
      </c>
      <c r="D145" s="72">
        <f t="shared" si="1"/>
        <v>3825245</v>
      </c>
      <c r="E145" s="72">
        <f t="shared" si="1"/>
        <v>3762833</v>
      </c>
      <c r="F145" s="72">
        <f t="shared" si="1"/>
        <v>5197118</v>
      </c>
      <c r="G145" s="72">
        <f t="shared" si="1"/>
        <v>2390960</v>
      </c>
      <c r="H145" s="72">
        <f t="shared" si="1"/>
        <v>7588078</v>
      </c>
      <c r="I145" s="73">
        <f>COUNTA($A$2:A144)</f>
        <v>143</v>
      </c>
      <c r="J145" s="140"/>
      <c r="K145" s="140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9.5" customHeight="1">
      <c r="A146" s="139" t="s">
        <v>2378</v>
      </c>
      <c r="B146" s="132"/>
      <c r="C146" s="146"/>
      <c r="D146" s="146"/>
      <c r="E146" s="146"/>
      <c r="F146" s="146"/>
      <c r="G146" s="146"/>
      <c r="H146" s="146"/>
      <c r="I146" s="132"/>
      <c r="J146" s="77"/>
      <c r="K146" s="77"/>
      <c r="L146" s="132"/>
      <c r="M146" s="132"/>
      <c r="N146" s="132"/>
      <c r="O146" s="132"/>
      <c r="P146" s="132"/>
      <c r="Q146" s="132"/>
      <c r="R146" s="132"/>
      <c r="S146" s="132"/>
      <c r="T146" s="132"/>
      <c r="U146" s="132"/>
      <c r="V146" s="132"/>
      <c r="W146" s="132"/>
      <c r="X146" s="132"/>
      <c r="Y146" s="132"/>
      <c r="Z146" s="132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2010&amp;CPARÁ&amp;RDE</oddHeader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2500106.0</v>
      </c>
      <c r="B2" s="18" t="s">
        <v>207</v>
      </c>
      <c r="C2" s="19">
        <v>8377.0</v>
      </c>
      <c r="D2" s="19">
        <v>4720.0</v>
      </c>
      <c r="E2" s="19">
        <v>4729.0</v>
      </c>
      <c r="F2" s="19">
        <v>4061.0</v>
      </c>
      <c r="G2" s="19">
        <v>5388.0</v>
      </c>
      <c r="H2" s="19">
        <v>9449.0</v>
      </c>
      <c r="I2" s="20"/>
      <c r="J2" s="21">
        <v>-5.8922</v>
      </c>
      <c r="K2" s="21">
        <v>-42.6361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2500205.0</v>
      </c>
      <c r="B3" s="23" t="s">
        <v>2496</v>
      </c>
      <c r="C3" s="24">
        <v>5638.0</v>
      </c>
      <c r="D3" s="24">
        <v>2706.0</v>
      </c>
      <c r="E3" s="24">
        <v>2824.0</v>
      </c>
      <c r="F3" s="24">
        <v>2701.0</v>
      </c>
      <c r="G3" s="24">
        <v>2829.0</v>
      </c>
      <c r="H3" s="24">
        <v>5530.0</v>
      </c>
      <c r="I3" s="25"/>
      <c r="J3" s="26">
        <v>-7.0919</v>
      </c>
      <c r="K3" s="26">
        <v>-38.1706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2500304.0</v>
      </c>
      <c r="B4" s="18" t="s">
        <v>2498</v>
      </c>
      <c r="C4" s="19">
        <v>29169.0</v>
      </c>
      <c r="D4" s="19">
        <v>13862.0</v>
      </c>
      <c r="E4" s="19">
        <v>14620.0</v>
      </c>
      <c r="F4" s="19">
        <v>17532.0</v>
      </c>
      <c r="G4" s="19">
        <v>10950.0</v>
      </c>
      <c r="H4" s="19">
        <v>28482.0</v>
      </c>
      <c r="I4" s="20"/>
      <c r="J4" s="21">
        <v>-7.1583</v>
      </c>
      <c r="K4" s="21">
        <v>-35.63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2500403.0</v>
      </c>
      <c r="B5" s="23" t="s">
        <v>2500</v>
      </c>
      <c r="C5" s="24">
        <v>18575.0</v>
      </c>
      <c r="D5" s="24">
        <v>9764.0</v>
      </c>
      <c r="E5" s="24">
        <v>9922.0</v>
      </c>
      <c r="F5" s="24">
        <v>9797.0</v>
      </c>
      <c r="G5" s="24">
        <v>9889.0</v>
      </c>
      <c r="H5" s="24">
        <v>19686.0</v>
      </c>
      <c r="I5" s="25"/>
      <c r="J5" s="26">
        <v>-7.0708</v>
      </c>
      <c r="K5" s="26">
        <v>-35.7583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2500502.0</v>
      </c>
      <c r="B6" s="18" t="s">
        <v>2502</v>
      </c>
      <c r="C6" s="19">
        <v>11833.0</v>
      </c>
      <c r="D6" s="19">
        <v>6706.0</v>
      </c>
      <c r="E6" s="19">
        <v>6871.0</v>
      </c>
      <c r="F6" s="19">
        <v>9033.0</v>
      </c>
      <c r="G6" s="19">
        <v>4544.0</v>
      </c>
      <c r="H6" s="19">
        <v>13577.0</v>
      </c>
      <c r="I6" s="20"/>
      <c r="J6" s="21">
        <v>-6.95</v>
      </c>
      <c r="K6" s="21">
        <v>-35.545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2500536.0</v>
      </c>
      <c r="B7" s="23" t="s">
        <v>2504</v>
      </c>
      <c r="C7" s="24">
        <v>4958.0</v>
      </c>
      <c r="D7" s="24">
        <v>2626.0</v>
      </c>
      <c r="E7" s="24">
        <v>2613.0</v>
      </c>
      <c r="F7" s="24">
        <v>2064.0</v>
      </c>
      <c r="G7" s="24">
        <v>3175.0</v>
      </c>
      <c r="H7" s="24">
        <v>5239.0</v>
      </c>
      <c r="I7" s="25"/>
      <c r="J7" s="26">
        <v>-7.7439</v>
      </c>
      <c r="K7" s="26">
        <v>-36.0561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2500577.0</v>
      </c>
      <c r="B8" s="18" t="s">
        <v>2506</v>
      </c>
      <c r="C8" s="19">
        <v>2209.0</v>
      </c>
      <c r="D8" s="19">
        <v>1218.0</v>
      </c>
      <c r="E8" s="19">
        <v>1148.0</v>
      </c>
      <c r="F8" s="19">
        <v>1231.0</v>
      </c>
      <c r="G8" s="19">
        <v>1135.0</v>
      </c>
      <c r="H8" s="19">
        <v>2366.0</v>
      </c>
      <c r="I8" s="20"/>
      <c r="J8" s="21">
        <v>-6.9053</v>
      </c>
      <c r="K8" s="21">
        <v>-36.0069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2500601.0</v>
      </c>
      <c r="B9" s="23" t="s">
        <v>2508</v>
      </c>
      <c r="C9" s="24">
        <v>15914.0</v>
      </c>
      <c r="D9" s="24">
        <v>8863.0</v>
      </c>
      <c r="E9" s="24">
        <v>9138.0</v>
      </c>
      <c r="F9" s="24">
        <v>11146.0</v>
      </c>
      <c r="G9" s="24">
        <v>6855.0</v>
      </c>
      <c r="H9" s="24">
        <v>18001.0</v>
      </c>
      <c r="I9" s="25"/>
      <c r="J9" s="26">
        <v>-7.4386</v>
      </c>
      <c r="K9" s="26">
        <v>-34.9144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2500734.0</v>
      </c>
      <c r="B10" s="18" t="s">
        <v>2510</v>
      </c>
      <c r="C10" s="19">
        <v>1886.0</v>
      </c>
      <c r="D10" s="19">
        <v>1047.0</v>
      </c>
      <c r="E10" s="19">
        <v>1041.0</v>
      </c>
      <c r="F10" s="19">
        <v>1062.0</v>
      </c>
      <c r="G10" s="19">
        <v>1026.0</v>
      </c>
      <c r="H10" s="19">
        <v>2088.0</v>
      </c>
      <c r="I10" s="20"/>
      <c r="J10" s="21">
        <v>-22.7011</v>
      </c>
      <c r="K10" s="21">
        <v>-46.7644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2500775.0</v>
      </c>
      <c r="B11" s="23" t="s">
        <v>2512</v>
      </c>
      <c r="C11" s="24">
        <v>5894.0</v>
      </c>
      <c r="D11" s="24">
        <v>3796.0</v>
      </c>
      <c r="E11" s="24">
        <v>3880.0</v>
      </c>
      <c r="F11" s="24">
        <v>3638.0</v>
      </c>
      <c r="G11" s="24">
        <v>4038.0</v>
      </c>
      <c r="H11" s="24">
        <v>7676.0</v>
      </c>
      <c r="I11" s="25"/>
      <c r="J11" s="26">
        <v>-22.8469</v>
      </c>
      <c r="K11" s="26">
        <v>-45.2297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2500809.0</v>
      </c>
      <c r="B12" s="18" t="s">
        <v>2514</v>
      </c>
      <c r="C12" s="19">
        <v>18095.0</v>
      </c>
      <c r="D12" s="19">
        <v>8574.0</v>
      </c>
      <c r="E12" s="19">
        <v>8650.0</v>
      </c>
      <c r="F12" s="19">
        <v>6804.0</v>
      </c>
      <c r="G12" s="19">
        <v>10420.0</v>
      </c>
      <c r="H12" s="19">
        <v>17224.0</v>
      </c>
      <c r="I12" s="20"/>
      <c r="J12" s="21">
        <v>-6.8531</v>
      </c>
      <c r="K12" s="21">
        <v>-35.3811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2500908.0</v>
      </c>
      <c r="B13" s="23" t="s">
        <v>2516</v>
      </c>
      <c r="C13" s="24">
        <v>11530.0</v>
      </c>
      <c r="D13" s="24">
        <v>6074.0</v>
      </c>
      <c r="E13" s="24">
        <v>6579.0</v>
      </c>
      <c r="F13" s="24">
        <v>8924.0</v>
      </c>
      <c r="G13" s="24">
        <v>3729.0</v>
      </c>
      <c r="H13" s="24">
        <v>12653.0</v>
      </c>
      <c r="I13" s="25"/>
      <c r="J13" s="26">
        <v>-6.8283</v>
      </c>
      <c r="K13" s="26">
        <v>-35.7583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2501005.0</v>
      </c>
      <c r="B14" s="18" t="s">
        <v>2518</v>
      </c>
      <c r="C14" s="19">
        <v>16605.0</v>
      </c>
      <c r="D14" s="19">
        <v>9328.0</v>
      </c>
      <c r="E14" s="19">
        <v>9558.0</v>
      </c>
      <c r="F14" s="19">
        <v>9330.0</v>
      </c>
      <c r="G14" s="19">
        <v>9556.0</v>
      </c>
      <c r="H14" s="19">
        <v>18886.0</v>
      </c>
      <c r="I14" s="20"/>
      <c r="J14" s="21">
        <v>-23.9317</v>
      </c>
      <c r="K14" s="21">
        <v>-52.4964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2501104.0</v>
      </c>
      <c r="B15" s="23" t="s">
        <v>2520</v>
      </c>
      <c r="C15" s="24">
        <v>26131.0</v>
      </c>
      <c r="D15" s="24">
        <v>11668.0</v>
      </c>
      <c r="E15" s="24">
        <v>12169.0</v>
      </c>
      <c r="F15" s="24">
        <v>14602.0</v>
      </c>
      <c r="G15" s="24">
        <v>9235.0</v>
      </c>
      <c r="H15" s="24">
        <v>23837.0</v>
      </c>
      <c r="I15" s="25"/>
      <c r="J15" s="26">
        <v>-6.9633</v>
      </c>
      <c r="K15" s="26">
        <v>-35.6917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2501153.0</v>
      </c>
      <c r="B16" s="18" t="s">
        <v>2521</v>
      </c>
      <c r="C16" s="19">
        <v>2104.0</v>
      </c>
      <c r="D16" s="19">
        <v>963.0</v>
      </c>
      <c r="E16" s="19">
        <v>964.0</v>
      </c>
      <c r="F16" s="19">
        <v>1017.0</v>
      </c>
      <c r="G16" s="19">
        <v>910.0</v>
      </c>
      <c r="H16" s="19">
        <v>1927.0</v>
      </c>
      <c r="I16" s="20"/>
      <c r="J16" s="21">
        <v>-7.1228</v>
      </c>
      <c r="K16" s="21">
        <v>-36.9411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2501203.0</v>
      </c>
      <c r="B17" s="23" t="s">
        <v>2523</v>
      </c>
      <c r="C17" s="24">
        <v>6039.0</v>
      </c>
      <c r="D17" s="24">
        <v>3060.0</v>
      </c>
      <c r="E17" s="24">
        <v>3410.0</v>
      </c>
      <c r="F17" s="24">
        <v>4600.0</v>
      </c>
      <c r="G17" s="24">
        <v>1870.0</v>
      </c>
      <c r="H17" s="24">
        <v>6470.0</v>
      </c>
      <c r="I17" s="25"/>
      <c r="J17" s="26">
        <v>-7.0614</v>
      </c>
      <c r="K17" s="26">
        <v>-35.9258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2501302.0</v>
      </c>
      <c r="B18" s="18" t="s">
        <v>2525</v>
      </c>
      <c r="C18" s="19">
        <v>19520.0</v>
      </c>
      <c r="D18" s="19">
        <v>9227.0</v>
      </c>
      <c r="E18" s="19">
        <v>9862.0</v>
      </c>
      <c r="F18" s="19">
        <v>9538.0</v>
      </c>
      <c r="G18" s="19">
        <v>9551.0</v>
      </c>
      <c r="H18" s="19">
        <v>19089.0</v>
      </c>
      <c r="I18" s="20"/>
      <c r="J18" s="21">
        <v>-7.5453</v>
      </c>
      <c r="K18" s="21">
        <v>-35.7075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2501351.0</v>
      </c>
      <c r="B19" s="23" t="s">
        <v>2527</v>
      </c>
      <c r="C19" s="24">
        <v>2960.0</v>
      </c>
      <c r="D19" s="24">
        <v>1779.0</v>
      </c>
      <c r="E19" s="24">
        <v>1743.0</v>
      </c>
      <c r="F19" s="24">
        <v>2846.0</v>
      </c>
      <c r="G19" s="24">
        <v>676.0</v>
      </c>
      <c r="H19" s="24">
        <v>3522.0</v>
      </c>
      <c r="I19" s="25"/>
      <c r="J19" s="26">
        <v>-7.0744</v>
      </c>
      <c r="K19" s="26">
        <v>-36.7311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2501401.0</v>
      </c>
      <c r="B20" s="18" t="s">
        <v>2528</v>
      </c>
      <c r="C20" s="19">
        <v>6483.0</v>
      </c>
      <c r="D20" s="19">
        <v>4035.0</v>
      </c>
      <c r="E20" s="19">
        <v>3972.0</v>
      </c>
      <c r="F20" s="19">
        <v>3091.0</v>
      </c>
      <c r="G20" s="19">
        <v>4916.0</v>
      </c>
      <c r="H20" s="19">
        <v>8007.0</v>
      </c>
      <c r="I20" s="20"/>
      <c r="J20" s="21">
        <v>-6.6883</v>
      </c>
      <c r="K20" s="21">
        <v>-34.9358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2501500.0</v>
      </c>
      <c r="B21" s="23" t="s">
        <v>2530</v>
      </c>
      <c r="C21" s="24">
        <v>21810.0</v>
      </c>
      <c r="D21" s="24">
        <v>10786.0</v>
      </c>
      <c r="E21" s="24">
        <v>11068.0</v>
      </c>
      <c r="F21" s="24">
        <v>8667.0</v>
      </c>
      <c r="G21" s="24">
        <v>13187.0</v>
      </c>
      <c r="H21" s="24">
        <v>21854.0</v>
      </c>
      <c r="I21" s="25"/>
      <c r="J21" s="26">
        <v>-6.75</v>
      </c>
      <c r="K21" s="26">
        <v>-35.6333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2501534.0</v>
      </c>
      <c r="B22" s="18" t="s">
        <v>2532</v>
      </c>
      <c r="C22" s="19">
        <v>3169.0</v>
      </c>
      <c r="D22" s="19">
        <v>2111.0</v>
      </c>
      <c r="E22" s="19">
        <v>2111.0</v>
      </c>
      <c r="F22" s="19">
        <v>3189.0</v>
      </c>
      <c r="G22" s="19">
        <v>1033.0</v>
      </c>
      <c r="H22" s="19">
        <v>4222.0</v>
      </c>
      <c r="I22" s="20"/>
      <c r="J22" s="21">
        <v>-5.08</v>
      </c>
      <c r="K22" s="21">
        <v>-37.6167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2501609.0</v>
      </c>
      <c r="B23" s="23" t="s">
        <v>2534</v>
      </c>
      <c r="C23" s="24">
        <v>13127.0</v>
      </c>
      <c r="D23" s="24">
        <v>7087.0</v>
      </c>
      <c r="E23" s="24">
        <v>7073.0</v>
      </c>
      <c r="F23" s="24">
        <v>7959.0</v>
      </c>
      <c r="G23" s="24">
        <v>6201.0</v>
      </c>
      <c r="H23" s="24">
        <v>14160.0</v>
      </c>
      <c r="I23" s="25"/>
      <c r="J23" s="26">
        <v>-6.7197</v>
      </c>
      <c r="K23" s="26">
        <v>-36.0606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2501575.0</v>
      </c>
      <c r="B24" s="18" t="s">
        <v>2536</v>
      </c>
      <c r="C24" s="19">
        <v>8311.0</v>
      </c>
      <c r="D24" s="19">
        <v>4146.0</v>
      </c>
      <c r="E24" s="19">
        <v>4059.0</v>
      </c>
      <c r="F24" s="19">
        <v>731.0</v>
      </c>
      <c r="G24" s="19">
        <v>7474.0</v>
      </c>
      <c r="H24" s="19">
        <v>8205.0</v>
      </c>
      <c r="I24" s="20"/>
      <c r="J24" s="21">
        <v>-7.5203</v>
      </c>
      <c r="K24" s="21">
        <v>-35.9997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2501708.0</v>
      </c>
      <c r="B25" s="23" t="s">
        <v>212</v>
      </c>
      <c r="C25" s="24">
        <v>5162.0</v>
      </c>
      <c r="D25" s="24">
        <v>2918.0</v>
      </c>
      <c r="E25" s="24">
        <v>2693.0</v>
      </c>
      <c r="F25" s="24">
        <v>2364.0</v>
      </c>
      <c r="G25" s="24">
        <v>3247.0</v>
      </c>
      <c r="H25" s="24">
        <v>5611.0</v>
      </c>
      <c r="I25" s="25"/>
      <c r="J25" s="26">
        <v>-7.7511</v>
      </c>
      <c r="K25" s="26">
        <v>-36.3181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2501807.0</v>
      </c>
      <c r="B26" s="18" t="s">
        <v>2540</v>
      </c>
      <c r="C26" s="19">
        <v>87561.0</v>
      </c>
      <c r="D26" s="19">
        <v>47753.0</v>
      </c>
      <c r="E26" s="19">
        <v>52005.0</v>
      </c>
      <c r="F26" s="19">
        <v>98834.0</v>
      </c>
      <c r="G26" s="19">
        <v>924.0</v>
      </c>
      <c r="H26" s="19">
        <v>99758.0</v>
      </c>
      <c r="I26" s="20"/>
      <c r="J26" s="21">
        <v>-7.125</v>
      </c>
      <c r="K26" s="21">
        <v>-34.9322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2501906.0</v>
      </c>
      <c r="B27" s="23" t="s">
        <v>214</v>
      </c>
      <c r="C27" s="24">
        <v>16605.0</v>
      </c>
      <c r="D27" s="24">
        <v>8344.0</v>
      </c>
      <c r="E27" s="24">
        <v>8739.0</v>
      </c>
      <c r="F27" s="24">
        <v>14102.0</v>
      </c>
      <c r="G27" s="24">
        <v>2981.0</v>
      </c>
      <c r="H27" s="24">
        <v>17083.0</v>
      </c>
      <c r="I27" s="25"/>
      <c r="J27" s="26">
        <v>-1.4558</v>
      </c>
      <c r="K27" s="26">
        <v>-48.5044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2502003.0</v>
      </c>
      <c r="B28" s="137" t="s">
        <v>2543</v>
      </c>
      <c r="C28" s="138">
        <v>7011.0</v>
      </c>
      <c r="D28" s="138">
        <v>3607.0</v>
      </c>
      <c r="E28" s="138">
        <v>3536.0</v>
      </c>
      <c r="F28" s="138">
        <v>5260.0</v>
      </c>
      <c r="G28" s="138">
        <v>1883.0</v>
      </c>
      <c r="H28" s="138">
        <v>7143.0</v>
      </c>
      <c r="I28" s="20"/>
      <c r="J28" s="21">
        <v>-6.1886</v>
      </c>
      <c r="K28" s="21">
        <v>-37.5358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2502052.0</v>
      </c>
      <c r="B29" s="23" t="s">
        <v>2545</v>
      </c>
      <c r="C29" s="24">
        <v>2559.0</v>
      </c>
      <c r="D29" s="24">
        <v>1476.0</v>
      </c>
      <c r="E29" s="24">
        <v>1599.0</v>
      </c>
      <c r="F29" s="24">
        <v>858.0</v>
      </c>
      <c r="G29" s="24">
        <v>2217.0</v>
      </c>
      <c r="H29" s="24">
        <v>3075.0</v>
      </c>
      <c r="I29" s="25"/>
      <c r="J29" s="26">
        <v>-6.4519</v>
      </c>
      <c r="K29" s="26">
        <v>-38.5508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2502102.0</v>
      </c>
      <c r="B30" s="18" t="s">
        <v>2546</v>
      </c>
      <c r="C30" s="19">
        <v>6588.0</v>
      </c>
      <c r="D30" s="19">
        <v>2899.0</v>
      </c>
      <c r="E30" s="19">
        <v>2852.0</v>
      </c>
      <c r="F30" s="19">
        <v>3522.0</v>
      </c>
      <c r="G30" s="19">
        <v>2229.0</v>
      </c>
      <c r="H30" s="19">
        <v>5751.0</v>
      </c>
      <c r="I30" s="20"/>
      <c r="J30" s="21">
        <v>-7.4139</v>
      </c>
      <c r="K30" s="21">
        <v>-38.2161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2502151.0</v>
      </c>
      <c r="B31" s="23" t="s">
        <v>2548</v>
      </c>
      <c r="C31" s="24">
        <v>4983.0</v>
      </c>
      <c r="D31" s="24">
        <v>3084.0</v>
      </c>
      <c r="E31" s="24">
        <v>3140.0</v>
      </c>
      <c r="F31" s="24">
        <v>3205.0</v>
      </c>
      <c r="G31" s="24">
        <v>3019.0</v>
      </c>
      <c r="H31" s="24">
        <v>6224.0</v>
      </c>
      <c r="I31" s="25"/>
      <c r="J31" s="26">
        <v>23.1803</v>
      </c>
      <c r="K31" s="26">
        <v>-60.6733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2502201.0</v>
      </c>
      <c r="B32" s="18" t="s">
        <v>2550</v>
      </c>
      <c r="C32" s="19">
        <v>2193.0</v>
      </c>
      <c r="D32" s="19">
        <v>1221.0</v>
      </c>
      <c r="E32" s="19">
        <v>1178.0</v>
      </c>
      <c r="F32" s="19">
        <v>991.0</v>
      </c>
      <c r="G32" s="19">
        <v>1408.0</v>
      </c>
      <c r="H32" s="19">
        <v>2399.0</v>
      </c>
      <c r="I32" s="20"/>
      <c r="J32" s="21">
        <v>-5.9839</v>
      </c>
      <c r="K32" s="21">
        <v>-35.5814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2502300.0</v>
      </c>
      <c r="B33" s="23" t="s">
        <v>1945</v>
      </c>
      <c r="C33" s="24">
        <v>5285.0</v>
      </c>
      <c r="D33" s="24">
        <v>2477.0</v>
      </c>
      <c r="E33" s="24">
        <v>2560.0</v>
      </c>
      <c r="F33" s="24">
        <v>2030.0</v>
      </c>
      <c r="G33" s="24">
        <v>3007.0</v>
      </c>
      <c r="H33" s="24">
        <v>5037.0</v>
      </c>
      <c r="I33" s="25"/>
      <c r="J33" s="26">
        <v>-6.445</v>
      </c>
      <c r="K33" s="26">
        <v>-37.9294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2502409.0</v>
      </c>
      <c r="B34" s="18" t="s">
        <v>2552</v>
      </c>
      <c r="C34" s="19">
        <v>9230.0</v>
      </c>
      <c r="D34" s="19">
        <v>5351.0</v>
      </c>
      <c r="E34" s="19">
        <v>5455.0</v>
      </c>
      <c r="F34" s="19">
        <v>7401.0</v>
      </c>
      <c r="G34" s="19">
        <v>3405.0</v>
      </c>
      <c r="H34" s="19">
        <v>10806.0</v>
      </c>
      <c r="I34" s="20"/>
      <c r="J34" s="21">
        <v>-7.3133</v>
      </c>
      <c r="K34" s="21">
        <v>-38.515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2502508.0</v>
      </c>
      <c r="B35" s="23" t="s">
        <v>2555</v>
      </c>
      <c r="C35" s="24">
        <v>15867.0</v>
      </c>
      <c r="D35" s="24">
        <v>8325.0</v>
      </c>
      <c r="E35" s="24">
        <v>8564.0</v>
      </c>
      <c r="F35" s="24">
        <v>12008.0</v>
      </c>
      <c r="G35" s="24">
        <v>4881.0</v>
      </c>
      <c r="H35" s="24">
        <v>16889.0</v>
      </c>
      <c r="I35" s="25"/>
      <c r="J35" s="26">
        <v>-7.4817</v>
      </c>
      <c r="K35" s="26">
        <v>-36.135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2502706.0</v>
      </c>
      <c r="B36" s="18" t="s">
        <v>2556</v>
      </c>
      <c r="C36" s="19">
        <v>4730.0</v>
      </c>
      <c r="D36" s="19">
        <v>2558.0</v>
      </c>
      <c r="E36" s="19">
        <v>2553.0</v>
      </c>
      <c r="F36" s="19">
        <v>3732.0</v>
      </c>
      <c r="G36" s="19">
        <v>1379.0</v>
      </c>
      <c r="H36" s="19">
        <v>5111.0</v>
      </c>
      <c r="I36" s="20"/>
      <c r="J36" s="21">
        <v>-21.6197</v>
      </c>
      <c r="K36" s="21">
        <v>-49.0736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2502805.0</v>
      </c>
      <c r="B37" s="23" t="s">
        <v>2558</v>
      </c>
      <c r="C37" s="24">
        <v>11868.0</v>
      </c>
      <c r="D37" s="24">
        <v>6510.0</v>
      </c>
      <c r="E37" s="24">
        <v>6613.0</v>
      </c>
      <c r="F37" s="24">
        <v>9898.0</v>
      </c>
      <c r="G37" s="24">
        <v>3225.0</v>
      </c>
      <c r="H37" s="24">
        <v>13123.0</v>
      </c>
      <c r="I37" s="25"/>
      <c r="J37" s="26">
        <v>-6.3486</v>
      </c>
      <c r="K37" s="26">
        <v>-37.4983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2502904.0</v>
      </c>
      <c r="B38" s="18" t="s">
        <v>2560</v>
      </c>
      <c r="C38" s="19">
        <v>5948.0</v>
      </c>
      <c r="D38" s="19">
        <v>3091.0</v>
      </c>
      <c r="E38" s="19">
        <v>3106.0</v>
      </c>
      <c r="F38" s="19">
        <v>4631.0</v>
      </c>
      <c r="G38" s="19">
        <v>1566.0</v>
      </c>
      <c r="H38" s="19">
        <v>6197.0</v>
      </c>
      <c r="I38" s="20"/>
      <c r="J38" s="21">
        <v>-6.3767</v>
      </c>
      <c r="K38" s="21">
        <v>-37.8247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2503001.0</v>
      </c>
      <c r="B39" s="23" t="s">
        <v>2562</v>
      </c>
      <c r="C39" s="24">
        <v>18441.0</v>
      </c>
      <c r="D39" s="24">
        <v>10091.0</v>
      </c>
      <c r="E39" s="24">
        <v>10272.0</v>
      </c>
      <c r="F39" s="24">
        <v>17549.0</v>
      </c>
      <c r="G39" s="24">
        <v>2814.0</v>
      </c>
      <c r="H39" s="24">
        <v>20363.0</v>
      </c>
      <c r="I39" s="25"/>
      <c r="J39" s="26">
        <v>-7.5156</v>
      </c>
      <c r="K39" s="26">
        <v>-34.9083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2503100.0</v>
      </c>
      <c r="B40" s="18" t="s">
        <v>2564</v>
      </c>
      <c r="C40" s="19">
        <v>4290.0</v>
      </c>
      <c r="D40" s="19">
        <v>2495.0</v>
      </c>
      <c r="E40" s="19">
        <v>2540.0</v>
      </c>
      <c r="F40" s="19">
        <v>2217.0</v>
      </c>
      <c r="G40" s="19">
        <v>2818.0</v>
      </c>
      <c r="H40" s="19">
        <v>5035.0</v>
      </c>
      <c r="I40" s="20"/>
      <c r="J40" s="21">
        <v>-7.4889</v>
      </c>
      <c r="K40" s="21">
        <v>-36.2872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2503209.0</v>
      </c>
      <c r="B41" s="23" t="s">
        <v>2566</v>
      </c>
      <c r="C41" s="24">
        <v>42832.0</v>
      </c>
      <c r="D41" s="24">
        <v>27623.0</v>
      </c>
      <c r="E41" s="24">
        <v>30303.0</v>
      </c>
      <c r="F41" s="24">
        <v>57918.0</v>
      </c>
      <c r="G41" s="24">
        <v>8.0</v>
      </c>
      <c r="H41" s="24">
        <v>57926.0</v>
      </c>
      <c r="I41" s="25"/>
      <c r="J41" s="26">
        <v>-6.9811</v>
      </c>
      <c r="K41" s="26">
        <v>-34.8339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2503308.0</v>
      </c>
      <c r="B42" s="18" t="s">
        <v>2568</v>
      </c>
      <c r="C42" s="19">
        <v>7834.0</v>
      </c>
      <c r="D42" s="19">
        <v>4820.0</v>
      </c>
      <c r="E42" s="19">
        <v>4726.0</v>
      </c>
      <c r="F42" s="19">
        <v>3403.0</v>
      </c>
      <c r="G42" s="19">
        <v>6143.0</v>
      </c>
      <c r="H42" s="19">
        <v>9546.0</v>
      </c>
      <c r="I42" s="20"/>
      <c r="J42" s="21">
        <v>-6.9269</v>
      </c>
      <c r="K42" s="21">
        <v>-38.6742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2503407.0</v>
      </c>
      <c r="B43" s="23" t="s">
        <v>2569</v>
      </c>
      <c r="C43" s="24">
        <v>3577.0</v>
      </c>
      <c r="D43" s="24">
        <v>1779.0</v>
      </c>
      <c r="E43" s="24">
        <v>1778.0</v>
      </c>
      <c r="F43" s="24">
        <v>1674.0</v>
      </c>
      <c r="G43" s="24">
        <v>1883.0</v>
      </c>
      <c r="H43" s="24">
        <v>3557.0</v>
      </c>
      <c r="I43" s="25"/>
      <c r="J43" s="26">
        <v>-7.1294</v>
      </c>
      <c r="K43" s="26">
        <v>-37.1572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2503506.0</v>
      </c>
      <c r="B44" s="18" t="s">
        <v>2571</v>
      </c>
      <c r="C44" s="19">
        <v>16817.0</v>
      </c>
      <c r="D44" s="19">
        <v>8219.0</v>
      </c>
      <c r="E44" s="19">
        <v>8536.0</v>
      </c>
      <c r="F44" s="19">
        <v>9164.0</v>
      </c>
      <c r="G44" s="19">
        <v>7591.0</v>
      </c>
      <c r="H44" s="19">
        <v>16755.0</v>
      </c>
      <c r="I44" s="20"/>
      <c r="J44" s="21">
        <v>-6.6417</v>
      </c>
      <c r="K44" s="21">
        <v>-35.79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2503555.0</v>
      </c>
      <c r="B45" s="23" t="s">
        <v>2573</v>
      </c>
      <c r="C45" s="24">
        <v>6979.0</v>
      </c>
      <c r="D45" s="24">
        <v>3284.0</v>
      </c>
      <c r="E45" s="24">
        <v>3530.0</v>
      </c>
      <c r="F45" s="24">
        <v>1641.0</v>
      </c>
      <c r="G45" s="24">
        <v>5173.0</v>
      </c>
      <c r="H45" s="24">
        <v>6814.0</v>
      </c>
      <c r="I45" s="25"/>
      <c r="J45" s="26">
        <v>-7.2111</v>
      </c>
      <c r="K45" s="26">
        <v>-37.0575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2503605.0</v>
      </c>
      <c r="B46" s="18" t="s">
        <v>2574</v>
      </c>
      <c r="C46" s="19">
        <v>7325.0</v>
      </c>
      <c r="D46" s="19">
        <v>3619.0</v>
      </c>
      <c r="E46" s="19">
        <v>3601.0</v>
      </c>
      <c r="F46" s="19">
        <v>5190.0</v>
      </c>
      <c r="G46" s="19">
        <v>2030.0</v>
      </c>
      <c r="H46" s="19">
        <v>7220.0</v>
      </c>
      <c r="I46" s="20"/>
      <c r="J46" s="21">
        <v>-27.2744</v>
      </c>
      <c r="K46" s="21">
        <v>-53.4322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2503704.0</v>
      </c>
      <c r="B47" s="23" t="s">
        <v>2576</v>
      </c>
      <c r="C47" s="24">
        <v>54715.0</v>
      </c>
      <c r="D47" s="24">
        <v>27930.0</v>
      </c>
      <c r="E47" s="24">
        <v>30507.0</v>
      </c>
      <c r="F47" s="24">
        <v>47489.0</v>
      </c>
      <c r="G47" s="24">
        <v>10948.0</v>
      </c>
      <c r="H47" s="24">
        <v>58437.0</v>
      </c>
      <c r="I47" s="25"/>
      <c r="J47" s="26">
        <v>-6.8903</v>
      </c>
      <c r="K47" s="26">
        <v>-38.5553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2503753.0</v>
      </c>
      <c r="B48" s="18" t="s">
        <v>2578</v>
      </c>
      <c r="C48" s="19">
        <v>2848.0</v>
      </c>
      <c r="D48" s="19">
        <v>1548.0</v>
      </c>
      <c r="E48" s="19">
        <v>1485.0</v>
      </c>
      <c r="F48" s="19">
        <v>1000.0</v>
      </c>
      <c r="G48" s="19">
        <v>2033.0</v>
      </c>
      <c r="H48" s="19">
        <v>3033.0</v>
      </c>
      <c r="I48" s="20"/>
      <c r="J48" s="21">
        <v>-6.9611</v>
      </c>
      <c r="K48" s="21">
        <v>-37.8061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2503803.0</v>
      </c>
      <c r="B49" s="23" t="s">
        <v>2580</v>
      </c>
      <c r="C49" s="24">
        <v>5155.0</v>
      </c>
      <c r="D49" s="24">
        <v>2803.0</v>
      </c>
      <c r="E49" s="24">
        <v>2834.0</v>
      </c>
      <c r="F49" s="24">
        <v>3224.0</v>
      </c>
      <c r="G49" s="24">
        <v>2413.0</v>
      </c>
      <c r="H49" s="24">
        <v>5637.0</v>
      </c>
      <c r="I49" s="25"/>
      <c r="J49" s="26">
        <v>-7.1025</v>
      </c>
      <c r="K49" s="26">
        <v>-35.3264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2503902.0</v>
      </c>
      <c r="B50" s="18" t="s">
        <v>2581</v>
      </c>
      <c r="C50" s="19">
        <v>5516.0</v>
      </c>
      <c r="D50" s="19">
        <v>2841.0</v>
      </c>
      <c r="E50" s="19">
        <v>2908.0</v>
      </c>
      <c r="F50" s="19">
        <v>2887.0</v>
      </c>
      <c r="G50" s="19">
        <v>2862.0</v>
      </c>
      <c r="H50" s="19">
        <v>5749.0</v>
      </c>
      <c r="I50" s="20"/>
      <c r="J50" s="21">
        <v>-7.8889</v>
      </c>
      <c r="K50" s="21">
        <v>-36.8233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2504009.0</v>
      </c>
      <c r="B51" s="23" t="s">
        <v>2584</v>
      </c>
      <c r="C51" s="24">
        <v>355331.0</v>
      </c>
      <c r="D51" s="24">
        <v>182249.0</v>
      </c>
      <c r="E51" s="24">
        <v>203027.0</v>
      </c>
      <c r="F51" s="24">
        <v>367278.0</v>
      </c>
      <c r="G51" s="24">
        <v>17998.0</v>
      </c>
      <c r="H51" s="24">
        <v>385276.0</v>
      </c>
      <c r="I51" s="25"/>
      <c r="J51" s="26">
        <v>-7.2306</v>
      </c>
      <c r="K51" s="26">
        <v>-35.8811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2504033.0</v>
      </c>
      <c r="B52" s="18" t="s">
        <v>2585</v>
      </c>
      <c r="C52" s="19">
        <v>4180.0</v>
      </c>
      <c r="D52" s="19">
        <v>2815.0</v>
      </c>
      <c r="E52" s="19">
        <v>2786.0</v>
      </c>
      <c r="F52" s="19">
        <v>4106.0</v>
      </c>
      <c r="G52" s="19">
        <v>1495.0</v>
      </c>
      <c r="H52" s="19">
        <v>5601.0</v>
      </c>
      <c r="I52" s="20"/>
      <c r="J52" s="21">
        <v>-6.9161</v>
      </c>
      <c r="K52" s="21">
        <v>-35.1717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2504074.0</v>
      </c>
      <c r="B53" s="23" t="s">
        <v>2588</v>
      </c>
      <c r="C53" s="24">
        <v>3401.0</v>
      </c>
      <c r="D53" s="24">
        <v>1972.0</v>
      </c>
      <c r="E53" s="24">
        <v>1927.0</v>
      </c>
      <c r="F53" s="24">
        <v>1517.0</v>
      </c>
      <c r="G53" s="24">
        <v>2382.0</v>
      </c>
      <c r="H53" s="24">
        <v>3899.0</v>
      </c>
      <c r="I53" s="25"/>
      <c r="J53" s="26">
        <v>-7.7267</v>
      </c>
      <c r="K53" s="26">
        <v>-36.4922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2504108.0</v>
      </c>
      <c r="B54" s="18" t="s">
        <v>2589</v>
      </c>
      <c r="C54" s="19">
        <v>2160.0</v>
      </c>
      <c r="D54" s="19">
        <v>1247.0</v>
      </c>
      <c r="E54" s="19">
        <v>1131.0</v>
      </c>
      <c r="F54" s="19">
        <v>1713.0</v>
      </c>
      <c r="G54" s="19">
        <v>665.0</v>
      </c>
      <c r="H54" s="19">
        <v>2378.0</v>
      </c>
      <c r="I54" s="20"/>
      <c r="J54" s="21">
        <v>-7.0389</v>
      </c>
      <c r="K54" s="21">
        <v>-38.3436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2504157.0</v>
      </c>
      <c r="B55" s="67" t="s">
        <v>2591</v>
      </c>
      <c r="C55" s="68">
        <v>6568.0</v>
      </c>
      <c r="D55" s="68">
        <v>3549.0</v>
      </c>
      <c r="E55" s="68">
        <v>3509.0</v>
      </c>
      <c r="F55" s="68">
        <v>3458.0</v>
      </c>
      <c r="G55" s="68">
        <v>3600.0</v>
      </c>
      <c r="H55" s="68">
        <v>7058.0</v>
      </c>
      <c r="I55" s="25"/>
      <c r="J55" s="26">
        <v>-6.7511</v>
      </c>
      <c r="K55" s="26">
        <v>-35.7181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2504207.0</v>
      </c>
      <c r="B56" s="18" t="s">
        <v>2593</v>
      </c>
      <c r="C56" s="19">
        <v>4748.0</v>
      </c>
      <c r="D56" s="19">
        <v>2413.0</v>
      </c>
      <c r="E56" s="19">
        <v>2399.0</v>
      </c>
      <c r="F56" s="19">
        <v>2884.0</v>
      </c>
      <c r="G56" s="19">
        <v>1928.0</v>
      </c>
      <c r="H56" s="19">
        <v>4812.0</v>
      </c>
      <c r="I56" s="20"/>
      <c r="J56" s="21">
        <v>-7.1256</v>
      </c>
      <c r="K56" s="21">
        <v>-37.6089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2504306.0</v>
      </c>
      <c r="B57" s="23" t="s">
        <v>2596</v>
      </c>
      <c r="C57" s="24">
        <v>26641.0</v>
      </c>
      <c r="D57" s="24">
        <v>14038.0</v>
      </c>
      <c r="E57" s="24">
        <v>14728.0</v>
      </c>
      <c r="F57" s="24">
        <v>21327.0</v>
      </c>
      <c r="G57" s="24">
        <v>7439.0</v>
      </c>
      <c r="H57" s="24">
        <v>28766.0</v>
      </c>
      <c r="I57" s="25"/>
      <c r="J57" s="26">
        <v>-6.3439</v>
      </c>
      <c r="K57" s="26">
        <v>-37.7467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2504355.0</v>
      </c>
      <c r="B58" s="18" t="s">
        <v>2597</v>
      </c>
      <c r="C58" s="19">
        <v>4183.0</v>
      </c>
      <c r="D58" s="19">
        <v>2301.0</v>
      </c>
      <c r="E58" s="19">
        <v>2245.0</v>
      </c>
      <c r="F58" s="19">
        <v>1025.0</v>
      </c>
      <c r="G58" s="19">
        <v>3521.0</v>
      </c>
      <c r="H58" s="19">
        <v>4546.0</v>
      </c>
      <c r="I58" s="20"/>
      <c r="J58" s="21">
        <v>-7.4203</v>
      </c>
      <c r="K58" s="21">
        <v>-36.0272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2504405.0</v>
      </c>
      <c r="B59" s="23" t="s">
        <v>2600</v>
      </c>
      <c r="C59" s="24">
        <v>17931.0</v>
      </c>
      <c r="D59" s="24">
        <v>9121.0</v>
      </c>
      <c r="E59" s="24">
        <v>9245.0</v>
      </c>
      <c r="F59" s="24">
        <v>11436.0</v>
      </c>
      <c r="G59" s="24">
        <v>6930.0</v>
      </c>
      <c r="H59" s="24">
        <v>18366.0</v>
      </c>
      <c r="I59" s="25"/>
      <c r="J59" s="26">
        <v>-7.5622</v>
      </c>
      <c r="K59" s="26">
        <v>-38.5089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2504504.0</v>
      </c>
      <c r="B60" s="18" t="s">
        <v>2601</v>
      </c>
      <c r="C60" s="19">
        <v>6495.0</v>
      </c>
      <c r="D60" s="19">
        <v>3217.0</v>
      </c>
      <c r="E60" s="19">
        <v>3370.0</v>
      </c>
      <c r="F60" s="19">
        <v>4564.0</v>
      </c>
      <c r="G60" s="19">
        <v>2023.0</v>
      </c>
      <c r="H60" s="19">
        <v>6587.0</v>
      </c>
      <c r="I60" s="20"/>
      <c r="J60" s="21">
        <v>-7.5858</v>
      </c>
      <c r="K60" s="21">
        <v>-35.1058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2504603.0</v>
      </c>
      <c r="B61" s="23" t="s">
        <v>552</v>
      </c>
      <c r="C61" s="24">
        <v>16413.0</v>
      </c>
      <c r="D61" s="24">
        <v>10773.0</v>
      </c>
      <c r="E61" s="24">
        <v>10645.0</v>
      </c>
      <c r="F61" s="24">
        <v>14495.0</v>
      </c>
      <c r="G61" s="24">
        <v>6923.0</v>
      </c>
      <c r="H61" s="24">
        <v>21418.0</v>
      </c>
      <c r="I61" s="25"/>
      <c r="J61" s="26">
        <v>-11.8136</v>
      </c>
      <c r="K61" s="26">
        <v>-37.6106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2504702.0</v>
      </c>
      <c r="B62" s="18" t="s">
        <v>2604</v>
      </c>
      <c r="C62" s="19">
        <v>4602.0</v>
      </c>
      <c r="D62" s="19">
        <v>2380.0</v>
      </c>
      <c r="E62" s="19">
        <v>2312.0</v>
      </c>
      <c r="F62" s="19">
        <v>2944.0</v>
      </c>
      <c r="G62" s="19">
        <v>1748.0</v>
      </c>
      <c r="H62" s="19">
        <v>4692.0</v>
      </c>
      <c r="I62" s="20"/>
      <c r="J62" s="21">
        <v>-7.7969</v>
      </c>
      <c r="K62" s="21">
        <v>-36.6597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2504801.0</v>
      </c>
      <c r="B63" s="23" t="s">
        <v>2606</v>
      </c>
      <c r="C63" s="24">
        <v>15130.0</v>
      </c>
      <c r="D63" s="24">
        <v>7419.0</v>
      </c>
      <c r="E63" s="24">
        <v>7730.0</v>
      </c>
      <c r="F63" s="24">
        <v>11419.0</v>
      </c>
      <c r="G63" s="24">
        <v>3730.0</v>
      </c>
      <c r="H63" s="24">
        <v>15149.0</v>
      </c>
      <c r="I63" s="25"/>
      <c r="J63" s="26">
        <v>-7.0144</v>
      </c>
      <c r="K63" s="26">
        <v>-37.9458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2504850.0</v>
      </c>
      <c r="B64" s="18" t="s">
        <v>2608</v>
      </c>
      <c r="C64" s="19">
        <v>1422.0</v>
      </c>
      <c r="D64" s="19">
        <v>916.0</v>
      </c>
      <c r="E64" s="19">
        <v>855.0</v>
      </c>
      <c r="F64" s="19">
        <v>782.0</v>
      </c>
      <c r="G64" s="19">
        <v>989.0</v>
      </c>
      <c r="H64" s="19">
        <v>1771.0</v>
      </c>
      <c r="I64" s="20"/>
      <c r="J64" s="21">
        <v>-7.6267</v>
      </c>
      <c r="K64" s="21">
        <v>-36.6058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2504900.0</v>
      </c>
      <c r="B65" s="23" t="s">
        <v>2610</v>
      </c>
      <c r="C65" s="24">
        <v>14081.0</v>
      </c>
      <c r="D65" s="24">
        <v>8093.0</v>
      </c>
      <c r="E65" s="24">
        <v>8164.0</v>
      </c>
      <c r="F65" s="24">
        <v>7440.0</v>
      </c>
      <c r="G65" s="24">
        <v>8817.0</v>
      </c>
      <c r="H65" s="24">
        <v>16257.0</v>
      </c>
      <c r="I65" s="25"/>
      <c r="J65" s="26">
        <v>-7.14</v>
      </c>
      <c r="K65" s="26">
        <v>-35.0864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2505006.0</v>
      </c>
      <c r="B66" s="18" t="s">
        <v>2612</v>
      </c>
      <c r="C66" s="19">
        <v>6388.0</v>
      </c>
      <c r="D66" s="19">
        <v>3392.0</v>
      </c>
      <c r="E66" s="19">
        <v>3476.0</v>
      </c>
      <c r="F66" s="19">
        <v>4772.0</v>
      </c>
      <c r="G66" s="19">
        <v>2096.0</v>
      </c>
      <c r="H66" s="19">
        <v>6868.0</v>
      </c>
      <c r="I66" s="20"/>
      <c r="J66" s="21">
        <v>-6.8683</v>
      </c>
      <c r="K66" s="21">
        <v>-36.3753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2505105.0</v>
      </c>
      <c r="B67" s="23" t="s">
        <v>2614</v>
      </c>
      <c r="C67" s="24">
        <v>19946.0</v>
      </c>
      <c r="D67" s="24">
        <v>9818.0</v>
      </c>
      <c r="E67" s="24">
        <v>10132.0</v>
      </c>
      <c r="F67" s="24">
        <v>13462.0</v>
      </c>
      <c r="G67" s="24">
        <v>6488.0</v>
      </c>
      <c r="H67" s="24">
        <v>19950.0</v>
      </c>
      <c r="I67" s="25"/>
      <c r="J67" s="26">
        <v>-6.4836</v>
      </c>
      <c r="K67" s="26">
        <v>-36.1536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2505238.0</v>
      </c>
      <c r="B68" s="18" t="s">
        <v>2615</v>
      </c>
      <c r="C68" s="19">
        <v>6124.0</v>
      </c>
      <c r="D68" s="19">
        <v>3099.0</v>
      </c>
      <c r="E68" s="19">
        <v>3099.0</v>
      </c>
      <c r="F68" s="19">
        <v>2065.0</v>
      </c>
      <c r="G68" s="19">
        <v>4133.0</v>
      </c>
      <c r="H68" s="19">
        <v>6198.0</v>
      </c>
      <c r="I68" s="20"/>
      <c r="J68" s="21">
        <v>-6.9147</v>
      </c>
      <c r="K68" s="21">
        <v>-35.2519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2505204.0</v>
      </c>
      <c r="B69" s="23" t="s">
        <v>2618</v>
      </c>
      <c r="C69" s="24">
        <v>7254.0</v>
      </c>
      <c r="D69" s="24">
        <v>3389.0</v>
      </c>
      <c r="E69" s="24">
        <v>3500.0</v>
      </c>
      <c r="F69" s="24">
        <v>5608.0</v>
      </c>
      <c r="G69" s="24">
        <v>1281.0</v>
      </c>
      <c r="H69" s="24">
        <v>6889.0</v>
      </c>
      <c r="I69" s="25"/>
      <c r="J69" s="26">
        <v>-6.8933</v>
      </c>
      <c r="K69" s="26">
        <v>-35.5233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2505279.0</v>
      </c>
      <c r="B70" s="18" t="s">
        <v>2620</v>
      </c>
      <c r="C70" s="19">
        <v>5323.0</v>
      </c>
      <c r="D70" s="19">
        <v>2632.0</v>
      </c>
      <c r="E70" s="19">
        <v>2582.0</v>
      </c>
      <c r="F70" s="19">
        <v>473.0</v>
      </c>
      <c r="G70" s="19">
        <v>4741.0</v>
      </c>
      <c r="H70" s="19">
        <v>5214.0</v>
      </c>
      <c r="I70" s="20"/>
      <c r="J70" s="21">
        <v>-6.7169</v>
      </c>
      <c r="K70" s="21">
        <v>-35.2694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2505303.0</v>
      </c>
      <c r="B71" s="23" t="s">
        <v>2621</v>
      </c>
      <c r="C71" s="24">
        <v>2558.0</v>
      </c>
      <c r="D71" s="24">
        <v>1305.0</v>
      </c>
      <c r="E71" s="24">
        <v>1200.0</v>
      </c>
      <c r="F71" s="24">
        <v>1410.0</v>
      </c>
      <c r="G71" s="24">
        <v>1095.0</v>
      </c>
      <c r="H71" s="24">
        <v>2505.0</v>
      </c>
      <c r="I71" s="25"/>
      <c r="J71" s="26">
        <v>-7.5811</v>
      </c>
      <c r="K71" s="26">
        <v>-38.1983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2505352.0</v>
      </c>
      <c r="B72" s="18" t="s">
        <v>2623</v>
      </c>
      <c r="C72" s="19">
        <v>3645.0</v>
      </c>
      <c r="D72" s="19">
        <v>2460.0</v>
      </c>
      <c r="E72" s="19">
        <v>2440.0</v>
      </c>
      <c r="F72" s="19">
        <v>2278.0</v>
      </c>
      <c r="G72" s="19">
        <v>2622.0</v>
      </c>
      <c r="H72" s="19">
        <v>4900.0</v>
      </c>
      <c r="I72" s="20"/>
      <c r="J72" s="21">
        <v>-6.6028</v>
      </c>
      <c r="K72" s="21">
        <v>-35.9367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2505402.0</v>
      </c>
      <c r="B73" s="23" t="s">
        <v>2625</v>
      </c>
      <c r="C73" s="24">
        <v>7701.0</v>
      </c>
      <c r="D73" s="24">
        <v>3893.0</v>
      </c>
      <c r="E73" s="24">
        <v>4098.0</v>
      </c>
      <c r="F73" s="24">
        <v>4889.0</v>
      </c>
      <c r="G73" s="24">
        <v>3102.0</v>
      </c>
      <c r="H73" s="24">
        <v>7991.0</v>
      </c>
      <c r="I73" s="25"/>
      <c r="J73" s="26">
        <v>-7.2906</v>
      </c>
      <c r="K73" s="26">
        <v>-37.0939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2505600.0</v>
      </c>
      <c r="B74" s="18" t="s">
        <v>2627</v>
      </c>
      <c r="C74" s="19">
        <v>6920.0</v>
      </c>
      <c r="D74" s="19">
        <v>3331.0</v>
      </c>
      <c r="E74" s="19">
        <v>3285.0</v>
      </c>
      <c r="F74" s="19">
        <v>3818.0</v>
      </c>
      <c r="G74" s="19">
        <v>2798.0</v>
      </c>
      <c r="H74" s="19">
        <v>6616.0</v>
      </c>
      <c r="I74" s="20"/>
      <c r="J74" s="21">
        <v>-7.4278</v>
      </c>
      <c r="K74" s="21">
        <v>-38.2642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2505709.0</v>
      </c>
      <c r="B75" s="23" t="s">
        <v>2630</v>
      </c>
      <c r="C75" s="24">
        <v>10227.0</v>
      </c>
      <c r="D75" s="24">
        <v>5277.0</v>
      </c>
      <c r="E75" s="24">
        <v>5240.0</v>
      </c>
      <c r="F75" s="24">
        <v>4655.0</v>
      </c>
      <c r="G75" s="24">
        <v>5862.0</v>
      </c>
      <c r="H75" s="24">
        <v>10517.0</v>
      </c>
      <c r="I75" s="25"/>
      <c r="J75" s="26">
        <v>-6.6033</v>
      </c>
      <c r="K75" s="26">
        <v>-35.2917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2505808.0</v>
      </c>
      <c r="B76" s="18" t="s">
        <v>2632</v>
      </c>
      <c r="C76" s="19">
        <v>3818.0</v>
      </c>
      <c r="D76" s="19">
        <v>1790.0</v>
      </c>
      <c r="E76" s="19">
        <v>1850.0</v>
      </c>
      <c r="F76" s="19">
        <v>2841.0</v>
      </c>
      <c r="G76" s="19">
        <v>799.0</v>
      </c>
      <c r="H76" s="19">
        <v>3640.0</v>
      </c>
      <c r="I76" s="20"/>
      <c r="J76" s="21">
        <v>-6.685</v>
      </c>
      <c r="K76" s="21">
        <v>-35.4183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2505907.0</v>
      </c>
      <c r="B77" s="23" t="s">
        <v>2634</v>
      </c>
      <c r="C77" s="24">
        <v>3061.0</v>
      </c>
      <c r="D77" s="24">
        <v>1673.0</v>
      </c>
      <c r="E77" s="24">
        <v>1644.0</v>
      </c>
      <c r="F77" s="24">
        <v>2132.0</v>
      </c>
      <c r="G77" s="24">
        <v>1185.0</v>
      </c>
      <c r="H77" s="24">
        <v>3317.0</v>
      </c>
      <c r="I77" s="25"/>
      <c r="J77" s="26">
        <v>-7.1078</v>
      </c>
      <c r="K77" s="26">
        <v>-37.7156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2506004.0</v>
      </c>
      <c r="B78" s="18" t="s">
        <v>2636</v>
      </c>
      <c r="C78" s="19">
        <v>28166.0</v>
      </c>
      <c r="D78" s="19">
        <v>15154.0</v>
      </c>
      <c r="E78" s="19">
        <v>15941.0</v>
      </c>
      <c r="F78" s="19">
        <v>21631.0</v>
      </c>
      <c r="G78" s="19">
        <v>9464.0</v>
      </c>
      <c r="H78" s="19">
        <v>31095.0</v>
      </c>
      <c r="I78" s="20"/>
      <c r="J78" s="21">
        <v>-7.0331</v>
      </c>
      <c r="K78" s="21">
        <v>-35.8572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2506103.0</v>
      </c>
      <c r="B79" s="23" t="s">
        <v>2639</v>
      </c>
      <c r="C79" s="24">
        <v>11892.0</v>
      </c>
      <c r="D79" s="24">
        <v>5609.0</v>
      </c>
      <c r="E79" s="24">
        <v>5800.0</v>
      </c>
      <c r="F79" s="24">
        <v>5467.0</v>
      </c>
      <c r="G79" s="24">
        <v>5942.0</v>
      </c>
      <c r="H79" s="24">
        <v>11409.0</v>
      </c>
      <c r="I79" s="25"/>
      <c r="J79" s="26">
        <v>-7.355</v>
      </c>
      <c r="K79" s="26">
        <v>-35.775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2506202.0</v>
      </c>
      <c r="B80" s="18" t="s">
        <v>2640</v>
      </c>
      <c r="C80" s="19">
        <v>2923.0</v>
      </c>
      <c r="D80" s="19">
        <v>1468.0</v>
      </c>
      <c r="E80" s="19">
        <v>1465.0</v>
      </c>
      <c r="F80" s="19">
        <v>1807.0</v>
      </c>
      <c r="G80" s="19">
        <v>1126.0</v>
      </c>
      <c r="H80" s="19">
        <v>2933.0</v>
      </c>
      <c r="I80" s="20"/>
      <c r="J80" s="21">
        <v>-6.4031</v>
      </c>
      <c r="K80" s="21">
        <v>-36.4556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2506251.0</v>
      </c>
      <c r="B81" s="23" t="s">
        <v>2643</v>
      </c>
      <c r="C81" s="24">
        <v>8521.0</v>
      </c>
      <c r="D81" s="24">
        <v>4133.0</v>
      </c>
      <c r="E81" s="24">
        <v>4243.0</v>
      </c>
      <c r="F81" s="24">
        <v>908.0</v>
      </c>
      <c r="G81" s="24">
        <v>7468.0</v>
      </c>
      <c r="H81" s="24">
        <v>8376.0</v>
      </c>
      <c r="I81" s="25"/>
      <c r="J81" s="26">
        <v>-7.5833</v>
      </c>
      <c r="K81" s="26">
        <v>-35.7908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2506301.0</v>
      </c>
      <c r="B82" s="137" t="s">
        <v>2644</v>
      </c>
      <c r="C82" s="138">
        <v>51482.0</v>
      </c>
      <c r="D82" s="138">
        <v>26699.0</v>
      </c>
      <c r="E82" s="138">
        <v>28641.0</v>
      </c>
      <c r="F82" s="138">
        <v>48974.0</v>
      </c>
      <c r="G82" s="138">
        <v>6366.0</v>
      </c>
      <c r="H82" s="138">
        <v>55340.0</v>
      </c>
      <c r="I82" s="20"/>
      <c r="J82" s="21">
        <v>-6.8547</v>
      </c>
      <c r="K82" s="21">
        <v>-35.49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2506400.0</v>
      </c>
      <c r="B83" s="23" t="s">
        <v>2647</v>
      </c>
      <c r="C83" s="24">
        <v>13182.0</v>
      </c>
      <c r="D83" s="24">
        <v>6920.0</v>
      </c>
      <c r="E83" s="24">
        <v>6952.0</v>
      </c>
      <c r="F83" s="24">
        <v>5795.0</v>
      </c>
      <c r="G83" s="24">
        <v>8077.0</v>
      </c>
      <c r="H83" s="24">
        <v>13872.0</v>
      </c>
      <c r="I83" s="25"/>
      <c r="J83" s="26">
        <v>-7.1239</v>
      </c>
      <c r="K83" s="26">
        <v>-35.4244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2506509.0</v>
      </c>
      <c r="B84" s="18" t="s">
        <v>2648</v>
      </c>
      <c r="C84" s="19">
        <v>2789.0</v>
      </c>
      <c r="D84" s="19">
        <v>1550.0</v>
      </c>
      <c r="E84" s="19">
        <v>1609.0</v>
      </c>
      <c r="F84" s="19">
        <v>2128.0</v>
      </c>
      <c r="G84" s="19">
        <v>1031.0</v>
      </c>
      <c r="H84" s="19">
        <v>3159.0</v>
      </c>
      <c r="I84" s="20"/>
      <c r="J84" s="21">
        <v>-7.2467</v>
      </c>
      <c r="K84" s="21">
        <v>-36.4894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2506608.0</v>
      </c>
      <c r="B85" s="23" t="s">
        <v>2651</v>
      </c>
      <c r="C85" s="24">
        <v>6383.0</v>
      </c>
      <c r="D85" s="24">
        <v>3035.0</v>
      </c>
      <c r="E85" s="24">
        <v>2996.0</v>
      </c>
      <c r="F85" s="24">
        <v>3686.0</v>
      </c>
      <c r="G85" s="24">
        <v>2345.0</v>
      </c>
      <c r="H85" s="24">
        <v>6031.0</v>
      </c>
      <c r="I85" s="25"/>
      <c r="J85" s="26">
        <v>-7.5014</v>
      </c>
      <c r="K85" s="26">
        <v>-38.4047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2502607.0</v>
      </c>
      <c r="B86" s="18" t="s">
        <v>2653</v>
      </c>
      <c r="C86" s="19">
        <v>6307.0</v>
      </c>
      <c r="D86" s="19">
        <v>3018.0</v>
      </c>
      <c r="E86" s="19">
        <v>3138.0</v>
      </c>
      <c r="F86" s="19">
        <v>4121.0</v>
      </c>
      <c r="G86" s="19">
        <v>2035.0</v>
      </c>
      <c r="H86" s="19">
        <v>6156.0</v>
      </c>
      <c r="I86" s="20"/>
      <c r="J86" s="21">
        <v>-7.1806</v>
      </c>
      <c r="K86" s="21">
        <v>-38.1486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2506707.0</v>
      </c>
      <c r="B87" s="23" t="s">
        <v>2655</v>
      </c>
      <c r="C87" s="24">
        <v>11577.0</v>
      </c>
      <c r="D87" s="24">
        <v>5707.0</v>
      </c>
      <c r="E87" s="24">
        <v>5645.0</v>
      </c>
      <c r="F87" s="24">
        <v>5063.0</v>
      </c>
      <c r="G87" s="24">
        <v>6289.0</v>
      </c>
      <c r="H87" s="24">
        <v>11352.0</v>
      </c>
      <c r="I87" s="25"/>
      <c r="J87" s="26">
        <v>-7.3897</v>
      </c>
      <c r="K87" s="26">
        <v>-37.5092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2506806.0</v>
      </c>
      <c r="B88" s="18" t="s">
        <v>2657</v>
      </c>
      <c r="C88" s="19">
        <v>17473.0</v>
      </c>
      <c r="D88" s="19">
        <v>8838.0</v>
      </c>
      <c r="E88" s="19">
        <v>9342.0</v>
      </c>
      <c r="F88" s="19">
        <v>11599.0</v>
      </c>
      <c r="G88" s="19">
        <v>6581.0</v>
      </c>
      <c r="H88" s="19">
        <v>18180.0</v>
      </c>
      <c r="I88" s="20"/>
      <c r="J88" s="21">
        <v>-7.2808</v>
      </c>
      <c r="K88" s="21">
        <v>-35.6044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2506905.0</v>
      </c>
      <c r="B89" s="23" t="s">
        <v>2659</v>
      </c>
      <c r="C89" s="24">
        <v>25207.0</v>
      </c>
      <c r="D89" s="24">
        <v>11850.0</v>
      </c>
      <c r="E89" s="24">
        <v>12633.0</v>
      </c>
      <c r="F89" s="24">
        <v>19733.0</v>
      </c>
      <c r="G89" s="24">
        <v>4750.0</v>
      </c>
      <c r="H89" s="24">
        <v>24483.0</v>
      </c>
      <c r="I89" s="25"/>
      <c r="J89" s="26">
        <v>-10.685</v>
      </c>
      <c r="K89" s="26">
        <v>-37.4253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2507002.0</v>
      </c>
      <c r="B90" s="18" t="s">
        <v>2661</v>
      </c>
      <c r="C90" s="19">
        <v>21123.0</v>
      </c>
      <c r="D90" s="19">
        <v>11392.0</v>
      </c>
      <c r="E90" s="19">
        <v>11803.0</v>
      </c>
      <c r="F90" s="19">
        <v>17632.0</v>
      </c>
      <c r="G90" s="19">
        <v>5563.0</v>
      </c>
      <c r="H90" s="19">
        <v>23195.0</v>
      </c>
      <c r="I90" s="20"/>
      <c r="J90" s="21">
        <v>-23.7078</v>
      </c>
      <c r="K90" s="21">
        <v>-49.4897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2507101.0</v>
      </c>
      <c r="B91" s="23" t="s">
        <v>2663</v>
      </c>
      <c r="C91" s="24">
        <v>14633.0</v>
      </c>
      <c r="D91" s="24">
        <v>8561.0</v>
      </c>
      <c r="E91" s="24">
        <v>8437.0</v>
      </c>
      <c r="F91" s="24">
        <v>10857.0</v>
      </c>
      <c r="G91" s="24">
        <v>6141.0</v>
      </c>
      <c r="H91" s="24">
        <v>16998.0</v>
      </c>
      <c r="I91" s="25"/>
      <c r="J91" s="26">
        <v>-6.8297</v>
      </c>
      <c r="K91" s="26">
        <v>-35.2472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2507200.0</v>
      </c>
      <c r="B92" s="18" t="s">
        <v>2666</v>
      </c>
      <c r="C92" s="19">
        <v>9374.0</v>
      </c>
      <c r="D92" s="19">
        <v>5049.0</v>
      </c>
      <c r="E92" s="19">
        <v>5152.0</v>
      </c>
      <c r="F92" s="19">
        <v>5955.0</v>
      </c>
      <c r="G92" s="19">
        <v>4246.0</v>
      </c>
      <c r="H92" s="19">
        <v>10201.0</v>
      </c>
      <c r="I92" s="20"/>
      <c r="J92" s="21">
        <v>-7.375</v>
      </c>
      <c r="K92" s="21">
        <v>-35.6283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2507309.0</v>
      </c>
      <c r="B93" s="23" t="s">
        <v>2668</v>
      </c>
      <c r="C93" s="24">
        <v>14117.0</v>
      </c>
      <c r="D93" s="24">
        <v>6924.0</v>
      </c>
      <c r="E93" s="24">
        <v>7028.0</v>
      </c>
      <c r="F93" s="24">
        <v>8042.0</v>
      </c>
      <c r="G93" s="24">
        <v>5910.0</v>
      </c>
      <c r="H93" s="24">
        <v>13952.0</v>
      </c>
      <c r="I93" s="25"/>
      <c r="J93" s="26">
        <v>-6.6122</v>
      </c>
      <c r="K93" s="26">
        <v>-35.2928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2507408.0</v>
      </c>
      <c r="B94" s="18" t="s">
        <v>2670</v>
      </c>
      <c r="C94" s="19">
        <v>7416.0</v>
      </c>
      <c r="D94" s="19">
        <v>3693.0</v>
      </c>
      <c r="E94" s="19">
        <v>3845.0</v>
      </c>
      <c r="F94" s="19">
        <v>4729.0</v>
      </c>
      <c r="G94" s="19">
        <v>2809.0</v>
      </c>
      <c r="H94" s="19">
        <v>7538.0</v>
      </c>
      <c r="I94" s="20"/>
      <c r="J94" s="21">
        <v>-6.5536</v>
      </c>
      <c r="K94" s="21">
        <v>-37.8086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2507507.0</v>
      </c>
      <c r="B95" s="23" t="s">
        <v>2673</v>
      </c>
      <c r="C95" s="24">
        <v>597934.0</v>
      </c>
      <c r="D95" s="24">
        <v>337745.0</v>
      </c>
      <c r="E95" s="24">
        <v>385769.0</v>
      </c>
      <c r="F95" s="24">
        <v>720789.0</v>
      </c>
      <c r="G95" s="24">
        <v>2725.0</v>
      </c>
      <c r="H95" s="24">
        <v>723514.0</v>
      </c>
      <c r="I95" s="25"/>
      <c r="J95" s="26">
        <v>-7.115</v>
      </c>
      <c r="K95" s="26">
        <v>-34.8631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2507606.0</v>
      </c>
      <c r="B96" s="18" t="s">
        <v>2674</v>
      </c>
      <c r="C96" s="19">
        <v>7081.0</v>
      </c>
      <c r="D96" s="19">
        <v>3641.0</v>
      </c>
      <c r="E96" s="19">
        <v>3818.0</v>
      </c>
      <c r="F96" s="19">
        <v>5852.0</v>
      </c>
      <c r="G96" s="19">
        <v>1607.0</v>
      </c>
      <c r="H96" s="19">
        <v>7459.0</v>
      </c>
      <c r="I96" s="20"/>
      <c r="J96" s="21">
        <v>-7.1717</v>
      </c>
      <c r="K96" s="21">
        <v>-35.5833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2507705.0</v>
      </c>
      <c r="B97" s="23" t="s">
        <v>2677</v>
      </c>
      <c r="C97" s="24">
        <v>14873.0</v>
      </c>
      <c r="D97" s="24">
        <v>8366.0</v>
      </c>
      <c r="E97" s="24">
        <v>8410.0</v>
      </c>
      <c r="F97" s="24">
        <v>9124.0</v>
      </c>
      <c r="G97" s="24">
        <v>7652.0</v>
      </c>
      <c r="H97" s="24">
        <v>16776.0</v>
      </c>
      <c r="I97" s="25"/>
      <c r="J97" s="26">
        <v>-7.0683</v>
      </c>
      <c r="K97" s="26">
        <v>-36.5778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2507804.0</v>
      </c>
      <c r="B98" s="18" t="s">
        <v>2678</v>
      </c>
      <c r="C98" s="19">
        <v>5968.0</v>
      </c>
      <c r="D98" s="19">
        <v>3308.0</v>
      </c>
      <c r="E98" s="19">
        <v>3335.0</v>
      </c>
      <c r="F98" s="19">
        <v>4369.0</v>
      </c>
      <c r="G98" s="19">
        <v>2274.0</v>
      </c>
      <c r="H98" s="19">
        <v>6643.0</v>
      </c>
      <c r="I98" s="20"/>
      <c r="J98" s="21">
        <v>-6.9967</v>
      </c>
      <c r="K98" s="21">
        <v>-36.7131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2507903.0</v>
      </c>
      <c r="B99" s="23" t="s">
        <v>2681</v>
      </c>
      <c r="C99" s="24">
        <v>9647.0</v>
      </c>
      <c r="D99" s="24">
        <v>5131.0</v>
      </c>
      <c r="E99" s="24">
        <v>5109.0</v>
      </c>
      <c r="F99" s="24">
        <v>9589.0</v>
      </c>
      <c r="G99" s="24">
        <v>651.0</v>
      </c>
      <c r="H99" s="24">
        <v>10240.0</v>
      </c>
      <c r="I99" s="25"/>
      <c r="J99" s="26">
        <v>-7.3733</v>
      </c>
      <c r="K99" s="26">
        <v>-35.2381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2508000.0</v>
      </c>
      <c r="B100" s="18" t="s">
        <v>2682</v>
      </c>
      <c r="C100" s="19">
        <v>10045.0</v>
      </c>
      <c r="D100" s="19">
        <v>4897.0</v>
      </c>
      <c r="E100" s="19">
        <v>4929.0</v>
      </c>
      <c r="F100" s="19">
        <v>4359.0</v>
      </c>
      <c r="G100" s="19">
        <v>5467.0</v>
      </c>
      <c r="H100" s="19">
        <v>9826.0</v>
      </c>
      <c r="I100" s="20"/>
      <c r="J100" s="21">
        <v>-7.5369</v>
      </c>
      <c r="K100" s="21">
        <v>-37.8186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2508109.0</v>
      </c>
      <c r="B101" s="23" t="s">
        <v>2685</v>
      </c>
      <c r="C101" s="24">
        <v>4844.0</v>
      </c>
      <c r="D101" s="24">
        <v>2305.0</v>
      </c>
      <c r="E101" s="24">
        <v>2376.0</v>
      </c>
      <c r="F101" s="24">
        <v>2304.0</v>
      </c>
      <c r="G101" s="24">
        <v>2377.0</v>
      </c>
      <c r="H101" s="24">
        <v>4681.0</v>
      </c>
      <c r="I101" s="25"/>
      <c r="J101" s="26">
        <v>-6.5706</v>
      </c>
      <c r="K101" s="26">
        <v>-37.9158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2508208.0</v>
      </c>
      <c r="B102" s="18" t="s">
        <v>2686</v>
      </c>
      <c r="C102" s="19">
        <v>7086.0</v>
      </c>
      <c r="D102" s="19">
        <v>3626.0</v>
      </c>
      <c r="E102" s="19">
        <v>3744.0</v>
      </c>
      <c r="F102" s="19">
        <v>3975.0</v>
      </c>
      <c r="G102" s="19">
        <v>3395.0</v>
      </c>
      <c r="H102" s="19">
        <v>7370.0</v>
      </c>
      <c r="I102" s="20"/>
      <c r="J102" s="21">
        <v>-6.6733</v>
      </c>
      <c r="K102" s="21">
        <v>-35.3789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2508307.0</v>
      </c>
      <c r="B103" s="23" t="s">
        <v>2689</v>
      </c>
      <c r="C103" s="24">
        <v>24154.0</v>
      </c>
      <c r="D103" s="24">
        <v>12743.0</v>
      </c>
      <c r="E103" s="24">
        <v>13168.0</v>
      </c>
      <c r="F103" s="24">
        <v>10585.0</v>
      </c>
      <c r="G103" s="24">
        <v>15326.0</v>
      </c>
      <c r="H103" s="24">
        <v>25911.0</v>
      </c>
      <c r="I103" s="25"/>
      <c r="J103" s="26">
        <v>-7.1708</v>
      </c>
      <c r="K103" s="26">
        <v>-35.8536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2508406.0</v>
      </c>
      <c r="B104" s="18" t="s">
        <v>2690</v>
      </c>
      <c r="C104" s="19">
        <v>3118.0</v>
      </c>
      <c r="D104" s="19">
        <v>1438.0</v>
      </c>
      <c r="E104" s="19">
        <v>1403.0</v>
      </c>
      <c r="F104" s="19">
        <v>1335.0</v>
      </c>
      <c r="G104" s="19">
        <v>1506.0</v>
      </c>
      <c r="H104" s="19">
        <v>2841.0</v>
      </c>
      <c r="I104" s="20"/>
      <c r="J104" s="21">
        <v>-6.5156</v>
      </c>
      <c r="K104" s="21">
        <v>-38.1803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2508505.0</v>
      </c>
      <c r="B105" s="23" t="s">
        <v>2692</v>
      </c>
      <c r="C105" s="24">
        <v>7605.0</v>
      </c>
      <c r="D105" s="24">
        <v>3523.0</v>
      </c>
      <c r="E105" s="24">
        <v>3641.0</v>
      </c>
      <c r="F105" s="24">
        <v>3752.0</v>
      </c>
      <c r="G105" s="24">
        <v>3412.0</v>
      </c>
      <c r="H105" s="24">
        <v>7164.0</v>
      </c>
      <c r="I105" s="25"/>
      <c r="J105" s="26">
        <v>-7.3742</v>
      </c>
      <c r="K105" s="26">
        <v>-36.9464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2508554.0</v>
      </c>
      <c r="B106" s="18" t="s">
        <v>2694</v>
      </c>
      <c r="C106" s="19">
        <v>3389.0</v>
      </c>
      <c r="D106" s="19">
        <v>1938.0</v>
      </c>
      <c r="E106" s="19">
        <v>2004.0</v>
      </c>
      <c r="F106" s="19">
        <v>1723.0</v>
      </c>
      <c r="G106" s="19">
        <v>2219.0</v>
      </c>
      <c r="H106" s="19">
        <v>3942.0</v>
      </c>
      <c r="I106" s="20"/>
      <c r="J106" s="21">
        <v>-6.6167</v>
      </c>
      <c r="K106" s="21">
        <v>-35.4022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2508604.0</v>
      </c>
      <c r="B107" s="23" t="s">
        <v>2696</v>
      </c>
      <c r="C107" s="24">
        <v>9755.0</v>
      </c>
      <c r="D107" s="24">
        <v>5826.0</v>
      </c>
      <c r="E107" s="24">
        <v>5904.0</v>
      </c>
      <c r="F107" s="24">
        <v>10152.0</v>
      </c>
      <c r="G107" s="24">
        <v>1578.0</v>
      </c>
      <c r="H107" s="24">
        <v>11730.0</v>
      </c>
      <c r="I107" s="25"/>
      <c r="J107" s="26">
        <v>-6.9003</v>
      </c>
      <c r="K107" s="26">
        <v>-34.8689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2508703.0</v>
      </c>
      <c r="B108" s="18" t="s">
        <v>2698</v>
      </c>
      <c r="C108" s="19">
        <v>3459.0</v>
      </c>
      <c r="D108" s="19">
        <v>1964.0</v>
      </c>
      <c r="E108" s="19">
        <v>2055.0</v>
      </c>
      <c r="F108" s="19">
        <v>1569.0</v>
      </c>
      <c r="G108" s="19">
        <v>2450.0</v>
      </c>
      <c r="H108" s="19">
        <v>4019.0</v>
      </c>
      <c r="I108" s="20"/>
      <c r="J108" s="21">
        <v>-7.2586</v>
      </c>
      <c r="K108" s="21">
        <v>-37.4269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2508802.0</v>
      </c>
      <c r="B109" s="67" t="s">
        <v>2700</v>
      </c>
      <c r="C109" s="68">
        <v>5692.0</v>
      </c>
      <c r="D109" s="68">
        <v>2702.0</v>
      </c>
      <c r="E109" s="68">
        <v>2910.0</v>
      </c>
      <c r="F109" s="68">
        <v>4904.0</v>
      </c>
      <c r="G109" s="68">
        <v>708.0</v>
      </c>
      <c r="H109" s="68">
        <v>5612.0</v>
      </c>
      <c r="I109" s="25"/>
      <c r="J109" s="26">
        <v>-6.9044</v>
      </c>
      <c r="K109" s="26">
        <v>-37.5219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2508901.0</v>
      </c>
      <c r="B110" s="18" t="s">
        <v>2702</v>
      </c>
      <c r="C110" s="19">
        <v>38772.0</v>
      </c>
      <c r="D110" s="19">
        <v>20807.0</v>
      </c>
      <c r="E110" s="19">
        <v>21523.0</v>
      </c>
      <c r="F110" s="19">
        <v>34248.0</v>
      </c>
      <c r="G110" s="19">
        <v>8082.0</v>
      </c>
      <c r="H110" s="19">
        <v>42330.0</v>
      </c>
      <c r="I110" s="20"/>
      <c r="J110" s="21">
        <v>-6.8386</v>
      </c>
      <c r="K110" s="21">
        <v>-35.1261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2509008.0</v>
      </c>
      <c r="B111" s="23" t="s">
        <v>2703</v>
      </c>
      <c r="C111" s="24">
        <v>10473.0</v>
      </c>
      <c r="D111" s="24">
        <v>5400.0</v>
      </c>
      <c r="E111" s="24">
        <v>5359.0</v>
      </c>
      <c r="F111" s="24">
        <v>6027.0</v>
      </c>
      <c r="G111" s="24">
        <v>4732.0</v>
      </c>
      <c r="H111" s="24">
        <v>10759.0</v>
      </c>
      <c r="I111" s="25"/>
      <c r="J111" s="26">
        <v>-7.7061</v>
      </c>
      <c r="K111" s="26">
        <v>-38.1544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2509057.0</v>
      </c>
      <c r="B112" s="18" t="s">
        <v>2706</v>
      </c>
      <c r="C112" s="19">
        <v>6203.0</v>
      </c>
      <c r="D112" s="19">
        <v>3895.0</v>
      </c>
      <c r="E112" s="19">
        <v>3716.0</v>
      </c>
      <c r="F112" s="19">
        <v>2851.0</v>
      </c>
      <c r="G112" s="19">
        <v>4760.0</v>
      </c>
      <c r="H112" s="19">
        <v>7611.0</v>
      </c>
      <c r="I112" s="20"/>
      <c r="J112" s="21">
        <v>-6.77</v>
      </c>
      <c r="K112" s="21">
        <v>-35.0147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2509107.0</v>
      </c>
      <c r="B113" s="23" t="s">
        <v>2708</v>
      </c>
      <c r="C113" s="24">
        <v>20663.0</v>
      </c>
      <c r="D113" s="24">
        <v>10359.0</v>
      </c>
      <c r="E113" s="24">
        <v>10814.0</v>
      </c>
      <c r="F113" s="24">
        <v>17449.0</v>
      </c>
      <c r="G113" s="24">
        <v>3724.0</v>
      </c>
      <c r="H113" s="24">
        <v>21173.0</v>
      </c>
      <c r="I113" s="25"/>
      <c r="J113" s="26">
        <v>-7.06</v>
      </c>
      <c r="K113" s="26">
        <v>-35.3194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2509156.0</v>
      </c>
      <c r="B114" s="18" t="s">
        <v>2709</v>
      </c>
      <c r="C114" s="19">
        <v>5618.0</v>
      </c>
      <c r="D114" s="19">
        <v>3016.0</v>
      </c>
      <c r="E114" s="19">
        <v>3157.0</v>
      </c>
      <c r="F114" s="19">
        <v>5357.0</v>
      </c>
      <c r="G114" s="19">
        <v>816.0</v>
      </c>
      <c r="H114" s="19">
        <v>6173.0</v>
      </c>
      <c r="I114" s="20"/>
      <c r="J114" s="21">
        <v>-6.8417</v>
      </c>
      <c r="K114" s="21">
        <v>-38.3472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2509206.0</v>
      </c>
      <c r="B115" s="23" t="s">
        <v>2712</v>
      </c>
      <c r="C115" s="24">
        <v>11697.0</v>
      </c>
      <c r="D115" s="24">
        <v>6250.0</v>
      </c>
      <c r="E115" s="24">
        <v>6660.0</v>
      </c>
      <c r="F115" s="24">
        <v>4487.0</v>
      </c>
      <c r="G115" s="24">
        <v>8423.0</v>
      </c>
      <c r="H115" s="24">
        <v>12910.0</v>
      </c>
      <c r="I115" s="25"/>
      <c r="J115" s="26">
        <v>-7.2003</v>
      </c>
      <c r="K115" s="26">
        <v>-35.7892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2509305.0</v>
      </c>
      <c r="B116" s="18" t="s">
        <v>2714</v>
      </c>
      <c r="C116" s="19">
        <v>5500.0</v>
      </c>
      <c r="D116" s="19">
        <v>3687.0</v>
      </c>
      <c r="E116" s="19">
        <v>3717.0</v>
      </c>
      <c r="F116" s="19">
        <v>6544.0</v>
      </c>
      <c r="G116" s="19">
        <v>860.0</v>
      </c>
      <c r="H116" s="19">
        <v>7404.0</v>
      </c>
      <c r="I116" s="20"/>
      <c r="J116" s="21">
        <v>-6.6014</v>
      </c>
      <c r="K116" s="21">
        <v>-35.0511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2509339.0</v>
      </c>
      <c r="B117" s="23" t="s">
        <v>2716</v>
      </c>
      <c r="C117" s="24">
        <v>4086.0</v>
      </c>
      <c r="D117" s="24">
        <v>2149.0</v>
      </c>
      <c r="E117" s="24">
        <v>2167.0</v>
      </c>
      <c r="F117" s="24">
        <v>682.0</v>
      </c>
      <c r="G117" s="24">
        <v>3634.0</v>
      </c>
      <c r="H117" s="24">
        <v>4316.0</v>
      </c>
      <c r="I117" s="25"/>
      <c r="J117" s="26">
        <v>-7.125</v>
      </c>
      <c r="K117" s="26">
        <v>-35.7667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2509370.0</v>
      </c>
      <c r="B118" s="18" t="s">
        <v>43</v>
      </c>
      <c r="C118" s="19">
        <v>2427.0</v>
      </c>
      <c r="D118" s="19">
        <v>1349.0</v>
      </c>
      <c r="E118" s="19">
        <v>1353.0</v>
      </c>
      <c r="F118" s="19">
        <v>1201.0</v>
      </c>
      <c r="G118" s="19">
        <v>1501.0</v>
      </c>
      <c r="H118" s="19">
        <v>2702.0</v>
      </c>
      <c r="I118" s="20"/>
      <c r="J118" s="21">
        <v>-6.5339</v>
      </c>
      <c r="K118" s="21">
        <v>-37.725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2509396.0</v>
      </c>
      <c r="B119" s="23" t="s">
        <v>2719</v>
      </c>
      <c r="C119" s="24">
        <v>5032.0</v>
      </c>
      <c r="D119" s="24">
        <v>2900.0</v>
      </c>
      <c r="E119" s="24">
        <v>3039.0</v>
      </c>
      <c r="F119" s="24">
        <v>3857.0</v>
      </c>
      <c r="G119" s="24">
        <v>2082.0</v>
      </c>
      <c r="H119" s="24">
        <v>5939.0</v>
      </c>
      <c r="I119" s="25"/>
      <c r="J119" s="26">
        <v>-7.2669</v>
      </c>
      <c r="K119" s="26">
        <v>-37.3514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2509404.0</v>
      </c>
      <c r="B120" s="18" t="s">
        <v>2721</v>
      </c>
      <c r="C120" s="19">
        <v>13231.0</v>
      </c>
      <c r="D120" s="19">
        <v>6076.0</v>
      </c>
      <c r="E120" s="19">
        <v>6414.0</v>
      </c>
      <c r="F120" s="19">
        <v>5582.0</v>
      </c>
      <c r="G120" s="19">
        <v>6908.0</v>
      </c>
      <c r="H120" s="19">
        <v>12490.0</v>
      </c>
      <c r="I120" s="20"/>
      <c r="J120" s="21">
        <v>-7.2994</v>
      </c>
      <c r="K120" s="21">
        <v>-35.4794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2509503.0</v>
      </c>
      <c r="B121" s="23" t="s">
        <v>2723</v>
      </c>
      <c r="C121" s="24">
        <v>3969.0</v>
      </c>
      <c r="D121" s="24">
        <v>2482.0</v>
      </c>
      <c r="E121" s="24">
        <v>2508.0</v>
      </c>
      <c r="F121" s="24">
        <v>3156.0</v>
      </c>
      <c r="G121" s="24">
        <v>1834.0</v>
      </c>
      <c r="H121" s="24">
        <v>4990.0</v>
      </c>
      <c r="I121" s="25"/>
      <c r="J121" s="26">
        <v>-7.1406</v>
      </c>
      <c r="K121" s="26">
        <v>-35.9128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2509602.0</v>
      </c>
      <c r="B122" s="18" t="s">
        <v>2725</v>
      </c>
      <c r="C122" s="19">
        <v>4112.0</v>
      </c>
      <c r="D122" s="19">
        <v>2263.0</v>
      </c>
      <c r="E122" s="19">
        <v>2245.0</v>
      </c>
      <c r="F122" s="19">
        <v>2501.0</v>
      </c>
      <c r="G122" s="19">
        <v>2007.0</v>
      </c>
      <c r="H122" s="19">
        <v>4508.0</v>
      </c>
      <c r="I122" s="20"/>
      <c r="J122" s="21">
        <v>-7.215</v>
      </c>
      <c r="K122" s="21">
        <v>-38.5864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2509701.0</v>
      </c>
      <c r="B123" s="23" t="s">
        <v>2727</v>
      </c>
      <c r="C123" s="24">
        <v>27687.0</v>
      </c>
      <c r="D123" s="24">
        <v>14976.0</v>
      </c>
      <c r="E123" s="24">
        <v>15868.0</v>
      </c>
      <c r="F123" s="24">
        <v>20259.0</v>
      </c>
      <c r="G123" s="24">
        <v>10585.0</v>
      </c>
      <c r="H123" s="24">
        <v>30844.0</v>
      </c>
      <c r="I123" s="25"/>
      <c r="J123" s="26">
        <v>-7.8894</v>
      </c>
      <c r="K123" s="26">
        <v>-37.12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2509800.0</v>
      </c>
      <c r="B124" s="18" t="s">
        <v>675</v>
      </c>
      <c r="C124" s="19">
        <v>9189.0</v>
      </c>
      <c r="D124" s="19">
        <v>4630.0</v>
      </c>
      <c r="E124" s="19">
        <v>4839.0</v>
      </c>
      <c r="F124" s="19">
        <v>4536.0</v>
      </c>
      <c r="G124" s="19">
        <v>4933.0</v>
      </c>
      <c r="H124" s="19">
        <v>9469.0</v>
      </c>
      <c r="I124" s="20"/>
      <c r="J124" s="21">
        <v>-4.3056</v>
      </c>
      <c r="K124" s="21">
        <v>-38.9964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2509909.0</v>
      </c>
      <c r="B125" s="23" t="s">
        <v>2729</v>
      </c>
      <c r="C125" s="24">
        <v>10562.0</v>
      </c>
      <c r="D125" s="24">
        <v>5217.0</v>
      </c>
      <c r="E125" s="24">
        <v>5349.0</v>
      </c>
      <c r="F125" s="24">
        <v>3634.0</v>
      </c>
      <c r="G125" s="24">
        <v>6932.0</v>
      </c>
      <c r="H125" s="24">
        <v>10566.0</v>
      </c>
      <c r="I125" s="25"/>
      <c r="J125" s="26">
        <v>-7.6414</v>
      </c>
      <c r="K125" s="26">
        <v>-35.55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2510006.0</v>
      </c>
      <c r="B126" s="18" t="s">
        <v>2731</v>
      </c>
      <c r="C126" s="19">
        <v>7272.0</v>
      </c>
      <c r="D126" s="19">
        <v>3630.0</v>
      </c>
      <c r="E126" s="19">
        <v>3650.0</v>
      </c>
      <c r="F126" s="19">
        <v>3184.0</v>
      </c>
      <c r="G126" s="19">
        <v>4096.0</v>
      </c>
      <c r="H126" s="19">
        <v>7280.0</v>
      </c>
      <c r="I126" s="20"/>
      <c r="J126" s="21">
        <v>-6.9158</v>
      </c>
      <c r="K126" s="21">
        <v>-38.3247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2510105.0</v>
      </c>
      <c r="B127" s="23" t="s">
        <v>2733</v>
      </c>
      <c r="C127" s="24">
        <v>9421.0</v>
      </c>
      <c r="D127" s="24">
        <v>5116.0</v>
      </c>
      <c r="E127" s="24">
        <v>5417.0</v>
      </c>
      <c r="F127" s="24">
        <v>7892.0</v>
      </c>
      <c r="G127" s="24">
        <v>2641.0</v>
      </c>
      <c r="H127" s="24">
        <v>10533.0</v>
      </c>
      <c r="I127" s="25"/>
      <c r="J127" s="26">
        <v>-6.4553</v>
      </c>
      <c r="K127" s="26">
        <v>-36.2033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2510204.0</v>
      </c>
      <c r="B128" s="18" t="s">
        <v>677</v>
      </c>
      <c r="C128" s="19">
        <v>6457.0</v>
      </c>
      <c r="D128" s="19">
        <v>3019.0</v>
      </c>
      <c r="E128" s="19">
        <v>3051.0</v>
      </c>
      <c r="F128" s="19">
        <v>3227.0</v>
      </c>
      <c r="G128" s="19">
        <v>2843.0</v>
      </c>
      <c r="H128" s="19">
        <v>6070.0</v>
      </c>
      <c r="I128" s="20"/>
      <c r="J128" s="21">
        <v>-7.6317</v>
      </c>
      <c r="K128" s="21">
        <v>-48.4225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2510303.0</v>
      </c>
      <c r="B129" s="23" t="s">
        <v>2736</v>
      </c>
      <c r="C129" s="24">
        <v>3573.0</v>
      </c>
      <c r="D129" s="24">
        <v>2166.0</v>
      </c>
      <c r="E129" s="24">
        <v>2199.0</v>
      </c>
      <c r="F129" s="24">
        <v>2556.0</v>
      </c>
      <c r="G129" s="24">
        <v>1809.0</v>
      </c>
      <c r="H129" s="24">
        <v>4365.0</v>
      </c>
      <c r="I129" s="25"/>
      <c r="J129" s="26">
        <v>-6.6775</v>
      </c>
      <c r="K129" s="26">
        <v>-36.4206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2510402.0</v>
      </c>
      <c r="B130" s="18" t="s">
        <v>2737</v>
      </c>
      <c r="C130" s="19">
        <v>7831.0</v>
      </c>
      <c r="D130" s="19">
        <v>3352.0</v>
      </c>
      <c r="E130" s="19">
        <v>3579.0</v>
      </c>
      <c r="F130" s="19">
        <v>3868.0</v>
      </c>
      <c r="G130" s="19">
        <v>3063.0</v>
      </c>
      <c r="H130" s="19">
        <v>6931.0</v>
      </c>
      <c r="I130" s="20"/>
      <c r="J130" s="21">
        <v>-7.2278</v>
      </c>
      <c r="K130" s="21">
        <v>-37.7506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2510501.0</v>
      </c>
      <c r="B131" s="23" t="s">
        <v>2739</v>
      </c>
      <c r="C131" s="24">
        <v>3194.0</v>
      </c>
      <c r="D131" s="24">
        <v>1853.0</v>
      </c>
      <c r="E131" s="24">
        <v>1774.0</v>
      </c>
      <c r="F131" s="24">
        <v>1902.0</v>
      </c>
      <c r="G131" s="24">
        <v>1725.0</v>
      </c>
      <c r="H131" s="24">
        <v>3627.0</v>
      </c>
      <c r="I131" s="25"/>
      <c r="J131" s="26">
        <v>-6.9906</v>
      </c>
      <c r="K131" s="26">
        <v>-36.2442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2510600.0</v>
      </c>
      <c r="B132" s="18" t="s">
        <v>2740</v>
      </c>
      <c r="C132" s="19">
        <v>2823.0</v>
      </c>
      <c r="D132" s="19">
        <v>1470.0</v>
      </c>
      <c r="E132" s="19">
        <v>1458.0</v>
      </c>
      <c r="F132" s="19">
        <v>2047.0</v>
      </c>
      <c r="G132" s="19">
        <v>881.0</v>
      </c>
      <c r="H132" s="19">
        <v>2928.0</v>
      </c>
      <c r="I132" s="20"/>
      <c r="J132" s="21">
        <v>-7.6233</v>
      </c>
      <c r="K132" s="21">
        <v>-37.1494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2510659.0</v>
      </c>
      <c r="B133" s="23" t="s">
        <v>2742</v>
      </c>
      <c r="C133" s="24">
        <v>1437.0</v>
      </c>
      <c r="D133" s="24">
        <v>621.0</v>
      </c>
      <c r="E133" s="24">
        <v>635.0</v>
      </c>
      <c r="F133" s="24">
        <v>699.0</v>
      </c>
      <c r="G133" s="24">
        <v>557.0</v>
      </c>
      <c r="H133" s="24">
        <v>1256.0</v>
      </c>
      <c r="I133" s="25"/>
      <c r="J133" s="26">
        <v>-7.3206</v>
      </c>
      <c r="K133" s="26">
        <v>-36.6556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2510709.0</v>
      </c>
      <c r="B134" s="18" t="s">
        <v>2744</v>
      </c>
      <c r="C134" s="19">
        <v>1979.0</v>
      </c>
      <c r="D134" s="19">
        <v>1107.0</v>
      </c>
      <c r="E134" s="19">
        <v>1126.0</v>
      </c>
      <c r="F134" s="19">
        <v>1109.0</v>
      </c>
      <c r="G134" s="19">
        <v>1124.0</v>
      </c>
      <c r="H134" s="19">
        <v>2233.0</v>
      </c>
      <c r="I134" s="20"/>
      <c r="J134" s="21">
        <v>-6.2789</v>
      </c>
      <c r="K134" s="21">
        <v>-35.3775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2510808.0</v>
      </c>
      <c r="B135" s="23" t="s">
        <v>2745</v>
      </c>
      <c r="C135" s="24">
        <v>91761.0</v>
      </c>
      <c r="D135" s="24">
        <v>47816.0</v>
      </c>
      <c r="E135" s="24">
        <v>52879.0</v>
      </c>
      <c r="F135" s="24">
        <v>97296.0</v>
      </c>
      <c r="G135" s="24">
        <v>3399.0</v>
      </c>
      <c r="H135" s="24">
        <v>100695.0</v>
      </c>
      <c r="I135" s="25"/>
      <c r="J135" s="26">
        <v>-7.0244</v>
      </c>
      <c r="K135" s="26">
        <v>-37.28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2510907.0</v>
      </c>
      <c r="B136" s="137" t="s">
        <v>2748</v>
      </c>
      <c r="C136" s="138">
        <v>11266.0</v>
      </c>
      <c r="D136" s="138">
        <v>5825.0</v>
      </c>
      <c r="E136" s="138">
        <v>5958.0</v>
      </c>
      <c r="F136" s="138">
        <v>5717.0</v>
      </c>
      <c r="G136" s="138">
        <v>6066.0</v>
      </c>
      <c r="H136" s="138">
        <v>11783.0</v>
      </c>
      <c r="I136" s="20"/>
      <c r="J136" s="21">
        <v>-7.9408</v>
      </c>
      <c r="K136" s="21">
        <v>-34.8731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2511004.0</v>
      </c>
      <c r="B137" s="23" t="s">
        <v>706</v>
      </c>
      <c r="C137" s="24">
        <v>3692.0</v>
      </c>
      <c r="D137" s="24">
        <v>1847.0</v>
      </c>
      <c r="E137" s="24">
        <v>1874.0</v>
      </c>
      <c r="F137" s="24">
        <v>2365.0</v>
      </c>
      <c r="G137" s="24">
        <v>1356.0</v>
      </c>
      <c r="H137" s="24">
        <v>3721.0</v>
      </c>
      <c r="I137" s="25"/>
      <c r="J137" s="26">
        <v>-7.4272</v>
      </c>
      <c r="K137" s="26">
        <v>-38.0675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2511103.0</v>
      </c>
      <c r="B138" s="18" t="s">
        <v>2750</v>
      </c>
      <c r="C138" s="19">
        <v>6617.0</v>
      </c>
      <c r="D138" s="19">
        <v>3734.0</v>
      </c>
      <c r="E138" s="19">
        <v>3741.0</v>
      </c>
      <c r="F138" s="19">
        <v>3075.0</v>
      </c>
      <c r="G138" s="19">
        <v>4400.0</v>
      </c>
      <c r="H138" s="19">
        <v>7475.0</v>
      </c>
      <c r="I138" s="20"/>
      <c r="J138" s="21">
        <v>-6.7578</v>
      </c>
      <c r="K138" s="21">
        <v>-36.4708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2511202.0</v>
      </c>
      <c r="B139" s="23" t="s">
        <v>2752</v>
      </c>
      <c r="C139" s="24">
        <v>25861.0</v>
      </c>
      <c r="D139" s="24">
        <v>13468.0</v>
      </c>
      <c r="E139" s="24">
        <v>13566.0</v>
      </c>
      <c r="F139" s="24">
        <v>16360.0</v>
      </c>
      <c r="G139" s="24">
        <v>10674.0</v>
      </c>
      <c r="H139" s="24">
        <v>27034.0</v>
      </c>
      <c r="I139" s="25"/>
      <c r="J139" s="26">
        <v>-7.4019</v>
      </c>
      <c r="K139" s="26">
        <v>-35.1164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2512721.0</v>
      </c>
      <c r="B140" s="18" t="s">
        <v>2755</v>
      </c>
      <c r="C140" s="19">
        <v>4883.0</v>
      </c>
      <c r="D140" s="19">
        <v>2899.0</v>
      </c>
      <c r="E140" s="19">
        <v>2880.0</v>
      </c>
      <c r="F140" s="19">
        <v>2148.0</v>
      </c>
      <c r="G140" s="19">
        <v>3631.0</v>
      </c>
      <c r="H140" s="19">
        <v>5779.0</v>
      </c>
      <c r="I140" s="20"/>
      <c r="J140" s="21">
        <v>-6.6333</v>
      </c>
      <c r="K140" s="21">
        <v>-35.2972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2511301.0</v>
      </c>
      <c r="B141" s="23" t="s">
        <v>2757</v>
      </c>
      <c r="C141" s="24">
        <v>14872.0</v>
      </c>
      <c r="D141" s="24">
        <v>7388.0</v>
      </c>
      <c r="E141" s="24">
        <v>8077.0</v>
      </c>
      <c r="F141" s="24">
        <v>11278.0</v>
      </c>
      <c r="G141" s="24">
        <v>4187.0</v>
      </c>
      <c r="H141" s="24">
        <v>15465.0</v>
      </c>
      <c r="I141" s="25"/>
      <c r="J141" s="26">
        <v>-7.1981</v>
      </c>
      <c r="K141" s="26">
        <v>-37.9292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2511400.0</v>
      </c>
      <c r="B142" s="18" t="s">
        <v>2759</v>
      </c>
      <c r="C142" s="19">
        <v>17896.0</v>
      </c>
      <c r="D142" s="19">
        <v>8957.0</v>
      </c>
      <c r="E142" s="19">
        <v>9269.0</v>
      </c>
      <c r="F142" s="19">
        <v>12122.0</v>
      </c>
      <c r="G142" s="19">
        <v>6104.0</v>
      </c>
      <c r="H142" s="19">
        <v>18226.0</v>
      </c>
      <c r="I142" s="20"/>
      <c r="J142" s="21">
        <v>-6.5106</v>
      </c>
      <c r="K142" s="21">
        <v>-36.3469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2511509.0</v>
      </c>
      <c r="B143" s="23" t="s">
        <v>298</v>
      </c>
      <c r="C143" s="24">
        <v>10274.0</v>
      </c>
      <c r="D143" s="24">
        <v>5500.0</v>
      </c>
      <c r="E143" s="24">
        <v>5691.0</v>
      </c>
      <c r="F143" s="24">
        <v>7673.0</v>
      </c>
      <c r="G143" s="24">
        <v>3518.0</v>
      </c>
      <c r="H143" s="24">
        <v>11191.0</v>
      </c>
      <c r="I143" s="25"/>
      <c r="J143" s="26">
        <v>-9.5972</v>
      </c>
      <c r="K143" s="26">
        <v>-35.9567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2511608.0</v>
      </c>
      <c r="B144" s="18" t="s">
        <v>2760</v>
      </c>
      <c r="C144" s="19">
        <v>7800.0</v>
      </c>
      <c r="D144" s="19">
        <v>3517.0</v>
      </c>
      <c r="E144" s="19">
        <v>3461.0</v>
      </c>
      <c r="F144" s="19">
        <v>3332.0</v>
      </c>
      <c r="G144" s="19">
        <v>3646.0</v>
      </c>
      <c r="H144" s="19">
        <v>6978.0</v>
      </c>
      <c r="I144" s="20"/>
      <c r="J144" s="21">
        <v>-6.7</v>
      </c>
      <c r="K144" s="21">
        <v>-35.615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2511707.0</v>
      </c>
      <c r="B145" s="23" t="s">
        <v>2761</v>
      </c>
      <c r="C145" s="24">
        <v>5430.0</v>
      </c>
      <c r="D145" s="24">
        <v>2543.0</v>
      </c>
      <c r="E145" s="24">
        <v>2612.0</v>
      </c>
      <c r="F145" s="24">
        <v>2747.0</v>
      </c>
      <c r="G145" s="24">
        <v>2408.0</v>
      </c>
      <c r="H145" s="24">
        <v>5155.0</v>
      </c>
      <c r="I145" s="25"/>
      <c r="J145" s="26">
        <v>-6.8567</v>
      </c>
      <c r="K145" s="26">
        <v>-35.5233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2511806.0</v>
      </c>
      <c r="B146" s="18" t="s">
        <v>2762</v>
      </c>
      <c r="C146" s="19">
        <v>10198.0</v>
      </c>
      <c r="D146" s="19">
        <v>5110.0</v>
      </c>
      <c r="E146" s="19">
        <v>5209.0</v>
      </c>
      <c r="F146" s="19">
        <v>7892.0</v>
      </c>
      <c r="G146" s="19">
        <v>2427.0</v>
      </c>
      <c r="H146" s="19">
        <v>10319.0</v>
      </c>
      <c r="I146" s="20"/>
      <c r="J146" s="21">
        <v>-6.78</v>
      </c>
      <c r="K146" s="21">
        <v>-35.4986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2511905.0</v>
      </c>
      <c r="B147" s="23" t="s">
        <v>2764</v>
      </c>
      <c r="C147" s="24">
        <v>13927.0</v>
      </c>
      <c r="D147" s="24">
        <v>8611.0</v>
      </c>
      <c r="E147" s="24">
        <v>8421.0</v>
      </c>
      <c r="F147" s="24">
        <v>10392.0</v>
      </c>
      <c r="G147" s="24">
        <v>6640.0</v>
      </c>
      <c r="H147" s="24">
        <v>17032.0</v>
      </c>
      <c r="I147" s="25"/>
      <c r="J147" s="26">
        <v>-7.4706</v>
      </c>
      <c r="K147" s="26">
        <v>-34.8086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2512002.0</v>
      </c>
      <c r="B148" s="18" t="s">
        <v>2765</v>
      </c>
      <c r="C148" s="19">
        <v>14880.0</v>
      </c>
      <c r="D148" s="19">
        <v>8485.0</v>
      </c>
      <c r="E148" s="19">
        <v>8535.0</v>
      </c>
      <c r="F148" s="19">
        <v>9615.0</v>
      </c>
      <c r="G148" s="19">
        <v>7405.0</v>
      </c>
      <c r="H148" s="19">
        <v>17020.0</v>
      </c>
      <c r="I148" s="20"/>
      <c r="J148" s="21">
        <v>-7.0767</v>
      </c>
      <c r="K148" s="21">
        <v>-36.0611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2512036.0</v>
      </c>
      <c r="B149" s="23" t="s">
        <v>2767</v>
      </c>
      <c r="C149" s="24">
        <v>3828.0</v>
      </c>
      <c r="D149" s="24">
        <v>1905.0</v>
      </c>
      <c r="E149" s="24">
        <v>1847.0</v>
      </c>
      <c r="F149" s="24">
        <v>977.0</v>
      </c>
      <c r="G149" s="24">
        <v>2775.0</v>
      </c>
      <c r="H149" s="24">
        <v>3752.0</v>
      </c>
      <c r="I149" s="25"/>
      <c r="J149" s="26">
        <v>-6.4039</v>
      </c>
      <c r="K149" s="26">
        <v>-38.4692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2512077.0</v>
      </c>
      <c r="B150" s="18" t="s">
        <v>2769</v>
      </c>
      <c r="C150" s="19">
        <v>3529.0</v>
      </c>
      <c r="D150" s="19">
        <v>1935.0</v>
      </c>
      <c r="E150" s="19">
        <v>2043.0</v>
      </c>
      <c r="F150" s="19">
        <v>1425.0</v>
      </c>
      <c r="G150" s="19">
        <v>2553.0</v>
      </c>
      <c r="H150" s="19">
        <v>3978.0</v>
      </c>
      <c r="I150" s="20"/>
      <c r="J150" s="21">
        <v>-6.575</v>
      </c>
      <c r="K150" s="21">
        <v>-38.5119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2512101.0</v>
      </c>
      <c r="B151" s="23" t="s">
        <v>2771</v>
      </c>
      <c r="C151" s="24">
        <v>31954.0</v>
      </c>
      <c r="D151" s="24">
        <v>15381.0</v>
      </c>
      <c r="E151" s="24">
        <v>16736.0</v>
      </c>
      <c r="F151" s="24">
        <v>25760.0</v>
      </c>
      <c r="G151" s="24">
        <v>6357.0</v>
      </c>
      <c r="H151" s="24">
        <v>32117.0</v>
      </c>
      <c r="I151" s="25"/>
      <c r="J151" s="26">
        <v>-6.7703</v>
      </c>
      <c r="K151" s="26">
        <v>-37.8017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2512200.0</v>
      </c>
      <c r="B152" s="18" t="s">
        <v>2730</v>
      </c>
      <c r="C152" s="19">
        <v>3425.0</v>
      </c>
      <c r="D152" s="19">
        <v>1927.0</v>
      </c>
      <c r="E152" s="19">
        <v>1927.0</v>
      </c>
      <c r="F152" s="19">
        <v>2444.0</v>
      </c>
      <c r="G152" s="19">
        <v>1410.0</v>
      </c>
      <c r="H152" s="19">
        <v>3854.0</v>
      </c>
      <c r="I152" s="20"/>
      <c r="J152" s="21">
        <v>-7.6908</v>
      </c>
      <c r="K152" s="21">
        <v>-37.0803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2512309.0</v>
      </c>
      <c r="B153" s="23" t="s">
        <v>2774</v>
      </c>
      <c r="C153" s="24">
        <v>18231.0</v>
      </c>
      <c r="D153" s="24">
        <v>10448.0</v>
      </c>
      <c r="E153" s="24">
        <v>10835.0</v>
      </c>
      <c r="F153" s="24">
        <v>14528.0</v>
      </c>
      <c r="G153" s="24">
        <v>6755.0</v>
      </c>
      <c r="H153" s="24">
        <v>21283.0</v>
      </c>
      <c r="I153" s="25"/>
      <c r="J153" s="26">
        <v>-7.7367</v>
      </c>
      <c r="K153" s="26">
        <v>-37.9933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2512408.0</v>
      </c>
      <c r="B154" s="18" t="s">
        <v>2776</v>
      </c>
      <c r="C154" s="19">
        <v>11981.0</v>
      </c>
      <c r="D154" s="19">
        <v>6362.0</v>
      </c>
      <c r="E154" s="19">
        <v>6567.0</v>
      </c>
      <c r="F154" s="19">
        <v>4219.0</v>
      </c>
      <c r="G154" s="19">
        <v>8710.0</v>
      </c>
      <c r="H154" s="19">
        <v>12929.0</v>
      </c>
      <c r="I154" s="20"/>
      <c r="J154" s="21">
        <v>-7.1611</v>
      </c>
      <c r="K154" s="21">
        <v>-35.9606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2512507.0</v>
      </c>
      <c r="B155" s="23" t="s">
        <v>937</v>
      </c>
      <c r="C155" s="24">
        <v>36032.0</v>
      </c>
      <c r="D155" s="24">
        <v>19942.0</v>
      </c>
      <c r="E155" s="24">
        <v>21112.0</v>
      </c>
      <c r="F155" s="24">
        <v>22249.0</v>
      </c>
      <c r="G155" s="24">
        <v>18805.0</v>
      </c>
      <c r="H155" s="24">
        <v>41054.0</v>
      </c>
      <c r="I155" s="25"/>
      <c r="J155" s="26">
        <v>-7.3583</v>
      </c>
      <c r="K155" s="26">
        <v>-35.8983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2512606.0</v>
      </c>
      <c r="B156" s="18" t="s">
        <v>2778</v>
      </c>
      <c r="C156" s="19">
        <v>1308.0</v>
      </c>
      <c r="D156" s="19">
        <v>893.0</v>
      </c>
      <c r="E156" s="19">
        <v>806.0</v>
      </c>
      <c r="F156" s="19">
        <v>633.0</v>
      </c>
      <c r="G156" s="19">
        <v>1066.0</v>
      </c>
      <c r="H156" s="19">
        <v>1699.0</v>
      </c>
      <c r="I156" s="20"/>
      <c r="J156" s="21">
        <v>-7.0314</v>
      </c>
      <c r="K156" s="21">
        <v>-37.1486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2512705.0</v>
      </c>
      <c r="B157" s="23" t="s">
        <v>2780</v>
      </c>
      <c r="C157" s="24">
        <v>14914.0</v>
      </c>
      <c r="D157" s="24">
        <v>8380.0</v>
      </c>
      <c r="E157" s="24">
        <v>9202.0</v>
      </c>
      <c r="F157" s="24">
        <v>12954.0</v>
      </c>
      <c r="G157" s="24">
        <v>4628.0</v>
      </c>
      <c r="H157" s="24">
        <v>17582.0</v>
      </c>
      <c r="I157" s="25"/>
      <c r="J157" s="26">
        <v>-7.8208</v>
      </c>
      <c r="K157" s="26">
        <v>-38.1528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2512747.0</v>
      </c>
      <c r="B158" s="18" t="s">
        <v>1529</v>
      </c>
      <c r="C158" s="19">
        <v>2793.0</v>
      </c>
      <c r="D158" s="19">
        <v>1595.0</v>
      </c>
      <c r="E158" s="19">
        <v>1679.0</v>
      </c>
      <c r="F158" s="19">
        <v>2031.0</v>
      </c>
      <c r="G158" s="19">
        <v>1243.0</v>
      </c>
      <c r="H158" s="19">
        <v>3274.0</v>
      </c>
      <c r="I158" s="20"/>
      <c r="J158" s="21">
        <v>-6.5433</v>
      </c>
      <c r="K158" s="21">
        <v>-35.6289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2512754.0</v>
      </c>
      <c r="B159" s="23" t="s">
        <v>2782</v>
      </c>
      <c r="C159" s="24">
        <v>3948.0</v>
      </c>
      <c r="D159" s="24">
        <v>2082.0</v>
      </c>
      <c r="E159" s="24">
        <v>2182.0</v>
      </c>
      <c r="F159" s="24">
        <v>2663.0</v>
      </c>
      <c r="G159" s="24">
        <v>1601.0</v>
      </c>
      <c r="H159" s="24">
        <v>4264.0</v>
      </c>
      <c r="I159" s="25"/>
      <c r="J159" s="26">
        <v>-7.2481</v>
      </c>
      <c r="K159" s="26">
        <v>-35.6628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2512762.0</v>
      </c>
      <c r="B160" s="18" t="s">
        <v>2783</v>
      </c>
      <c r="C160" s="19">
        <v>3694.0</v>
      </c>
      <c r="D160" s="19">
        <v>2086.0</v>
      </c>
      <c r="E160" s="19">
        <v>2078.0</v>
      </c>
      <c r="F160" s="19">
        <v>1287.0</v>
      </c>
      <c r="G160" s="19">
        <v>2877.0</v>
      </c>
      <c r="H160" s="19">
        <v>4164.0</v>
      </c>
      <c r="I160" s="20"/>
      <c r="J160" s="21">
        <v>-7.1522</v>
      </c>
      <c r="K160" s="21">
        <v>-35.2639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2512788.0</v>
      </c>
      <c r="B161" s="23" t="s">
        <v>2784</v>
      </c>
      <c r="C161" s="24">
        <v>1334.0</v>
      </c>
      <c r="D161" s="24">
        <v>871.0</v>
      </c>
      <c r="E161" s="24">
        <v>851.0</v>
      </c>
      <c r="F161" s="24">
        <v>1186.0</v>
      </c>
      <c r="G161" s="24">
        <v>536.0</v>
      </c>
      <c r="H161" s="24">
        <v>1722.0</v>
      </c>
      <c r="I161" s="25"/>
      <c r="J161" s="26">
        <v>-7.6928</v>
      </c>
      <c r="K161" s="26">
        <v>-36.1569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2512804.0</v>
      </c>
      <c r="B162" s="18" t="s">
        <v>2785</v>
      </c>
      <c r="C162" s="19">
        <v>8064.0</v>
      </c>
      <c r="D162" s="19">
        <v>4242.0</v>
      </c>
      <c r="E162" s="19">
        <v>4072.0</v>
      </c>
      <c r="F162" s="19">
        <v>4025.0</v>
      </c>
      <c r="G162" s="19">
        <v>4289.0</v>
      </c>
      <c r="H162" s="19">
        <v>8314.0</v>
      </c>
      <c r="I162" s="20"/>
      <c r="J162" s="21">
        <v>-6.4378</v>
      </c>
      <c r="K162" s="21">
        <v>-37.6511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2512903.0</v>
      </c>
      <c r="B163" s="67" t="s">
        <v>2786</v>
      </c>
      <c r="C163" s="68">
        <v>22311.0</v>
      </c>
      <c r="D163" s="68">
        <v>11311.0</v>
      </c>
      <c r="E163" s="68">
        <v>11668.0</v>
      </c>
      <c r="F163" s="68">
        <v>13060.0</v>
      </c>
      <c r="G163" s="68">
        <v>9919.0</v>
      </c>
      <c r="H163" s="68">
        <v>22979.0</v>
      </c>
      <c r="I163" s="25"/>
      <c r="J163" s="26">
        <v>-6.8031</v>
      </c>
      <c r="K163" s="26">
        <v>-35.0806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2513000.0</v>
      </c>
      <c r="B164" s="18" t="s">
        <v>2789</v>
      </c>
      <c r="C164" s="19">
        <v>2823.0</v>
      </c>
      <c r="D164" s="19">
        <v>1782.0</v>
      </c>
      <c r="E164" s="19">
        <v>1726.0</v>
      </c>
      <c r="F164" s="19">
        <v>1203.0</v>
      </c>
      <c r="G164" s="19">
        <v>2305.0</v>
      </c>
      <c r="H164" s="19">
        <v>3508.0</v>
      </c>
      <c r="I164" s="20"/>
      <c r="J164" s="21">
        <v>-7.9364</v>
      </c>
      <c r="K164" s="21">
        <v>-35.6328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2513109.0</v>
      </c>
      <c r="B165" s="23" t="s">
        <v>2790</v>
      </c>
      <c r="C165" s="24">
        <v>12046.0</v>
      </c>
      <c r="D165" s="24">
        <v>5836.0</v>
      </c>
      <c r="E165" s="24">
        <v>6140.0</v>
      </c>
      <c r="F165" s="24">
        <v>5250.0</v>
      </c>
      <c r="G165" s="24">
        <v>6726.0</v>
      </c>
      <c r="H165" s="24">
        <v>11976.0</v>
      </c>
      <c r="I165" s="25"/>
      <c r="J165" s="26">
        <v>-7.3569</v>
      </c>
      <c r="K165" s="26">
        <v>-35.4406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2513158.0</v>
      </c>
      <c r="B166" s="18" t="s">
        <v>2793</v>
      </c>
      <c r="C166" s="19">
        <v>6862.0</v>
      </c>
      <c r="D166" s="19">
        <v>3411.0</v>
      </c>
      <c r="E166" s="19">
        <v>3250.0</v>
      </c>
      <c r="F166" s="19">
        <v>1868.0</v>
      </c>
      <c r="G166" s="19">
        <v>4793.0</v>
      </c>
      <c r="H166" s="19">
        <v>6661.0</v>
      </c>
      <c r="I166" s="20"/>
      <c r="J166" s="21">
        <v>-26.9608</v>
      </c>
      <c r="K166" s="21">
        <v>-50.4269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2513208.0</v>
      </c>
      <c r="B167" s="23" t="s">
        <v>2794</v>
      </c>
      <c r="C167" s="24">
        <v>6471.0</v>
      </c>
      <c r="D167" s="24">
        <v>3283.0</v>
      </c>
      <c r="E167" s="24">
        <v>3188.0</v>
      </c>
      <c r="F167" s="24">
        <v>2988.0</v>
      </c>
      <c r="G167" s="24">
        <v>3483.0</v>
      </c>
      <c r="H167" s="24">
        <v>6471.0</v>
      </c>
      <c r="I167" s="25"/>
      <c r="J167" s="26">
        <v>-8.24</v>
      </c>
      <c r="K167" s="26">
        <v>-40.3347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2513307.0</v>
      </c>
      <c r="B168" s="18" t="s">
        <v>1539</v>
      </c>
      <c r="C168" s="19">
        <v>6170.0</v>
      </c>
      <c r="D168" s="19">
        <v>2626.0</v>
      </c>
      <c r="E168" s="19">
        <v>2743.0</v>
      </c>
      <c r="F168" s="19">
        <v>2702.0</v>
      </c>
      <c r="G168" s="19">
        <v>2667.0</v>
      </c>
      <c r="H168" s="19">
        <v>5369.0</v>
      </c>
      <c r="I168" s="20"/>
      <c r="J168" s="21">
        <v>-2.2311</v>
      </c>
      <c r="K168" s="21">
        <v>-45.3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2513356.0</v>
      </c>
      <c r="B169" s="23" t="s">
        <v>961</v>
      </c>
      <c r="C169" s="24">
        <v>3548.0</v>
      </c>
      <c r="D169" s="24">
        <v>1823.0</v>
      </c>
      <c r="E169" s="24">
        <v>1716.0</v>
      </c>
      <c r="F169" s="24">
        <v>1430.0</v>
      </c>
      <c r="G169" s="24">
        <v>2109.0</v>
      </c>
      <c r="H169" s="24">
        <v>3539.0</v>
      </c>
      <c r="I169" s="25"/>
      <c r="J169" s="26">
        <v>-22.6375</v>
      </c>
      <c r="K169" s="26">
        <v>-51.9025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2513406.0</v>
      </c>
      <c r="B170" s="18" t="s">
        <v>962</v>
      </c>
      <c r="C170" s="19">
        <v>14012.0</v>
      </c>
      <c r="D170" s="19">
        <v>7142.0</v>
      </c>
      <c r="E170" s="19">
        <v>7587.0</v>
      </c>
      <c r="F170" s="19">
        <v>13489.0</v>
      </c>
      <c r="G170" s="19">
        <v>1240.0</v>
      </c>
      <c r="H170" s="19">
        <v>14729.0</v>
      </c>
      <c r="I170" s="20"/>
      <c r="J170" s="21">
        <v>-19.7697</v>
      </c>
      <c r="K170" s="21">
        <v>-43.8514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2513703.0</v>
      </c>
      <c r="B171" s="23" t="s">
        <v>1547</v>
      </c>
      <c r="C171" s="24">
        <v>115844.0</v>
      </c>
      <c r="D171" s="24">
        <v>58143.0</v>
      </c>
      <c r="E171" s="24">
        <v>62190.0</v>
      </c>
      <c r="F171" s="24">
        <v>103768.0</v>
      </c>
      <c r="G171" s="24">
        <v>16565.0</v>
      </c>
      <c r="H171" s="24">
        <v>120333.0</v>
      </c>
      <c r="I171" s="25"/>
      <c r="J171" s="26">
        <v>-7.1139</v>
      </c>
      <c r="K171" s="26">
        <v>-34.9781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2513802.0</v>
      </c>
      <c r="B172" s="18" t="s">
        <v>965</v>
      </c>
      <c r="C172" s="19">
        <v>4728.0</v>
      </c>
      <c r="D172" s="19">
        <v>2276.0</v>
      </c>
      <c r="E172" s="19">
        <v>2305.0</v>
      </c>
      <c r="F172" s="19">
        <v>2208.0</v>
      </c>
      <c r="G172" s="19">
        <v>2373.0</v>
      </c>
      <c r="H172" s="19">
        <v>4581.0</v>
      </c>
      <c r="I172" s="20"/>
      <c r="J172" s="21">
        <v>-12.7719</v>
      </c>
      <c r="K172" s="21">
        <v>-39.5233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2513505.0</v>
      </c>
      <c r="B173" s="23" t="s">
        <v>2801</v>
      </c>
      <c r="C173" s="24">
        <v>5773.0</v>
      </c>
      <c r="D173" s="24">
        <v>2698.0</v>
      </c>
      <c r="E173" s="24">
        <v>2634.0</v>
      </c>
      <c r="F173" s="24">
        <v>2232.0</v>
      </c>
      <c r="G173" s="24">
        <v>3100.0</v>
      </c>
      <c r="H173" s="24">
        <v>5332.0</v>
      </c>
      <c r="I173" s="25"/>
      <c r="J173" s="26">
        <v>-7.555</v>
      </c>
      <c r="K173" s="26">
        <v>-38.3322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2513604.0</v>
      </c>
      <c r="B174" s="18" t="s">
        <v>2802</v>
      </c>
      <c r="C174" s="19">
        <v>7882.0</v>
      </c>
      <c r="D174" s="19">
        <v>3512.0</v>
      </c>
      <c r="E174" s="19">
        <v>3754.0</v>
      </c>
      <c r="F174" s="19">
        <v>3736.0</v>
      </c>
      <c r="G174" s="19">
        <v>3530.0</v>
      </c>
      <c r="H174" s="19">
        <v>7266.0</v>
      </c>
      <c r="I174" s="20"/>
      <c r="J174" s="21">
        <v>-7.3839</v>
      </c>
      <c r="K174" s="21">
        <v>-37.9858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2513653.0</v>
      </c>
      <c r="B175" s="23" t="s">
        <v>2317</v>
      </c>
      <c r="C175" s="24">
        <v>2568.0</v>
      </c>
      <c r="D175" s="24">
        <v>1268.0</v>
      </c>
      <c r="E175" s="24">
        <v>1347.0</v>
      </c>
      <c r="F175" s="24">
        <v>840.0</v>
      </c>
      <c r="G175" s="24">
        <v>1775.0</v>
      </c>
      <c r="H175" s="24">
        <v>2615.0</v>
      </c>
      <c r="I175" s="25"/>
      <c r="J175" s="26">
        <v>-6.4897</v>
      </c>
      <c r="K175" s="26">
        <v>-38.4756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2513851.0</v>
      </c>
      <c r="B176" s="18" t="s">
        <v>2805</v>
      </c>
      <c r="C176" s="19">
        <v>2800.0</v>
      </c>
      <c r="D176" s="19">
        <v>1337.0</v>
      </c>
      <c r="E176" s="19">
        <v>1301.0</v>
      </c>
      <c r="F176" s="19">
        <v>865.0</v>
      </c>
      <c r="G176" s="19">
        <v>1773.0</v>
      </c>
      <c r="H176" s="19">
        <v>2638.0</v>
      </c>
      <c r="I176" s="20"/>
      <c r="J176" s="21">
        <v>-7.2183</v>
      </c>
      <c r="K176" s="21">
        <v>-36.6331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2513927.0</v>
      </c>
      <c r="B177" s="23" t="s">
        <v>2806</v>
      </c>
      <c r="C177" s="24">
        <v>3589.0</v>
      </c>
      <c r="D177" s="24">
        <v>2018.0</v>
      </c>
      <c r="E177" s="24">
        <v>2120.0</v>
      </c>
      <c r="F177" s="24">
        <v>2845.0</v>
      </c>
      <c r="G177" s="24">
        <v>1293.0</v>
      </c>
      <c r="H177" s="24">
        <v>4138.0</v>
      </c>
      <c r="I177" s="25"/>
      <c r="J177" s="26">
        <v>-6.900833333333333</v>
      </c>
      <c r="K177" s="26">
        <v>-37.72888888888889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2513901.0</v>
      </c>
      <c r="B178" s="18" t="s">
        <v>1557</v>
      </c>
      <c r="C178" s="19">
        <v>26225.0</v>
      </c>
      <c r="D178" s="19">
        <v>15219.0</v>
      </c>
      <c r="E178" s="19">
        <v>15661.0</v>
      </c>
      <c r="F178" s="19">
        <v>25039.0</v>
      </c>
      <c r="G178" s="19">
        <v>5841.0</v>
      </c>
      <c r="H178" s="19">
        <v>30880.0</v>
      </c>
      <c r="I178" s="20"/>
      <c r="J178" s="21">
        <v>-2.6958</v>
      </c>
      <c r="K178" s="21">
        <v>-44.8214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2513968.0</v>
      </c>
      <c r="B179" s="23" t="s">
        <v>972</v>
      </c>
      <c r="C179" s="24">
        <v>2498.0</v>
      </c>
      <c r="D179" s="24">
        <v>1410.0</v>
      </c>
      <c r="E179" s="24">
        <v>1441.0</v>
      </c>
      <c r="F179" s="24">
        <v>994.0</v>
      </c>
      <c r="G179" s="24">
        <v>1857.0</v>
      </c>
      <c r="H179" s="24">
        <v>2851.0</v>
      </c>
      <c r="I179" s="25"/>
      <c r="J179" s="26">
        <v>-10.7914</v>
      </c>
      <c r="K179" s="26">
        <v>-37.5678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2513943.0</v>
      </c>
      <c r="B180" s="18" t="s">
        <v>2810</v>
      </c>
      <c r="C180" s="19">
        <v>2189.0</v>
      </c>
      <c r="D180" s="19">
        <v>1212.0</v>
      </c>
      <c r="E180" s="19">
        <v>1208.0</v>
      </c>
      <c r="F180" s="19">
        <v>1034.0</v>
      </c>
      <c r="G180" s="19">
        <v>1386.0</v>
      </c>
      <c r="H180" s="19">
        <v>2420.0</v>
      </c>
      <c r="I180" s="20"/>
      <c r="J180" s="21">
        <v>-7.6361</v>
      </c>
      <c r="K180" s="21">
        <v>-36.4328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2513984.0</v>
      </c>
      <c r="B181" s="23" t="s">
        <v>2812</v>
      </c>
      <c r="C181" s="24">
        <v>3464.0</v>
      </c>
      <c r="D181" s="24">
        <v>1660.0</v>
      </c>
      <c r="E181" s="24">
        <v>1704.0</v>
      </c>
      <c r="F181" s="24">
        <v>1363.0</v>
      </c>
      <c r="G181" s="24">
        <v>2001.0</v>
      </c>
      <c r="H181" s="24">
        <v>3364.0</v>
      </c>
      <c r="I181" s="25"/>
      <c r="J181" s="26">
        <v>-20.3592</v>
      </c>
      <c r="K181" s="26">
        <v>-50.6967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2514008.0</v>
      </c>
      <c r="B182" s="18" t="s">
        <v>2813</v>
      </c>
      <c r="C182" s="19">
        <v>4703.0</v>
      </c>
      <c r="D182" s="19">
        <v>2121.0</v>
      </c>
      <c r="E182" s="19">
        <v>2223.0</v>
      </c>
      <c r="F182" s="19">
        <v>2347.0</v>
      </c>
      <c r="G182" s="19">
        <v>1997.0</v>
      </c>
      <c r="H182" s="19">
        <v>4344.0</v>
      </c>
      <c r="I182" s="20"/>
      <c r="J182" s="21">
        <v>-7.3908</v>
      </c>
      <c r="K182" s="21">
        <v>-36.5328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2500700.0</v>
      </c>
      <c r="B183" s="23" t="s">
        <v>2816</v>
      </c>
      <c r="C183" s="24">
        <v>17661.0</v>
      </c>
      <c r="D183" s="24">
        <v>8940.0</v>
      </c>
      <c r="E183" s="24">
        <v>9261.0</v>
      </c>
      <c r="F183" s="24">
        <v>6885.0</v>
      </c>
      <c r="G183" s="24">
        <v>11316.0</v>
      </c>
      <c r="H183" s="24">
        <v>18201.0</v>
      </c>
      <c r="I183" s="25"/>
      <c r="J183" s="26">
        <v>-6.7292</v>
      </c>
      <c r="K183" s="26">
        <v>-38.4489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2514107.0</v>
      </c>
      <c r="B184" s="18" t="s">
        <v>2817</v>
      </c>
      <c r="C184" s="19">
        <v>4481.0</v>
      </c>
      <c r="D184" s="19">
        <v>2247.0</v>
      </c>
      <c r="E184" s="19">
        <v>2149.0</v>
      </c>
      <c r="F184" s="19">
        <v>1529.0</v>
      </c>
      <c r="G184" s="19">
        <v>2867.0</v>
      </c>
      <c r="H184" s="19">
        <v>4396.0</v>
      </c>
      <c r="I184" s="20"/>
      <c r="J184" s="21">
        <v>-8.0792</v>
      </c>
      <c r="K184" s="21">
        <v>-36.8478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2514206.0</v>
      </c>
      <c r="B185" s="23" t="s">
        <v>2819</v>
      </c>
      <c r="C185" s="24">
        <v>7184.0</v>
      </c>
      <c r="D185" s="24">
        <v>3680.0</v>
      </c>
      <c r="E185" s="24">
        <v>3884.0</v>
      </c>
      <c r="F185" s="24">
        <v>3315.0</v>
      </c>
      <c r="G185" s="24">
        <v>4249.0</v>
      </c>
      <c r="H185" s="24">
        <v>7564.0</v>
      </c>
      <c r="I185" s="25"/>
      <c r="J185" s="26">
        <v>-6.9406</v>
      </c>
      <c r="K185" s="26">
        <v>-38.1622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2514305.0</v>
      </c>
      <c r="B186" s="18" t="s">
        <v>2821</v>
      </c>
      <c r="C186" s="19">
        <v>5737.0</v>
      </c>
      <c r="D186" s="19">
        <v>3052.0</v>
      </c>
      <c r="E186" s="19">
        <v>2958.0</v>
      </c>
      <c r="F186" s="19">
        <v>2729.0</v>
      </c>
      <c r="G186" s="19">
        <v>3281.0</v>
      </c>
      <c r="H186" s="19">
        <v>6010.0</v>
      </c>
      <c r="I186" s="20"/>
      <c r="J186" s="21">
        <v>-7.2486</v>
      </c>
      <c r="K186" s="21">
        <v>-38.3008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2514404.0</v>
      </c>
      <c r="B187" s="23" t="s">
        <v>2822</v>
      </c>
      <c r="C187" s="24">
        <v>5109.0</v>
      </c>
      <c r="D187" s="24">
        <v>2501.0</v>
      </c>
      <c r="E187" s="24">
        <v>2259.0</v>
      </c>
      <c r="F187" s="24">
        <v>1617.0</v>
      </c>
      <c r="G187" s="24">
        <v>3143.0</v>
      </c>
      <c r="H187" s="24">
        <v>4760.0</v>
      </c>
      <c r="I187" s="25"/>
      <c r="J187" s="26">
        <v>-6.8472</v>
      </c>
      <c r="K187" s="26">
        <v>-37.3258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2514503.0</v>
      </c>
      <c r="B188" s="18" t="s">
        <v>2823</v>
      </c>
      <c r="C188" s="19">
        <v>17876.0</v>
      </c>
      <c r="D188" s="19">
        <v>9530.0</v>
      </c>
      <c r="E188" s="19">
        <v>9569.0</v>
      </c>
      <c r="F188" s="19">
        <v>10798.0</v>
      </c>
      <c r="G188" s="19">
        <v>8301.0</v>
      </c>
      <c r="H188" s="19">
        <v>19099.0</v>
      </c>
      <c r="I188" s="20"/>
      <c r="J188" s="21">
        <v>-7.1206</v>
      </c>
      <c r="K188" s="21">
        <v>-38.5019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2514552.0</v>
      </c>
      <c r="B189" s="23" t="s">
        <v>2825</v>
      </c>
      <c r="C189" s="24">
        <v>4970.0</v>
      </c>
      <c r="D189" s="24">
        <v>2139.0</v>
      </c>
      <c r="E189" s="24">
        <v>2080.0</v>
      </c>
      <c r="F189" s="24">
        <v>695.0</v>
      </c>
      <c r="G189" s="24">
        <v>3524.0</v>
      </c>
      <c r="H189" s="24">
        <v>4219.0</v>
      </c>
      <c r="I189" s="25"/>
      <c r="J189" s="26">
        <v>-7.7383</v>
      </c>
      <c r="K189" s="26">
        <v>-38.0942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2514602.0</v>
      </c>
      <c r="B190" s="137" t="s">
        <v>2827</v>
      </c>
      <c r="C190" s="138">
        <v>2838.0</v>
      </c>
      <c r="D190" s="138">
        <v>1627.0</v>
      </c>
      <c r="E190" s="138">
        <v>1606.0</v>
      </c>
      <c r="F190" s="138">
        <v>1361.0</v>
      </c>
      <c r="G190" s="138">
        <v>1872.0</v>
      </c>
      <c r="H190" s="138">
        <v>3233.0</v>
      </c>
      <c r="I190" s="20"/>
      <c r="J190" s="21">
        <v>-7.1625</v>
      </c>
      <c r="K190" s="21">
        <v>-37.3089</v>
      </c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2">
        <v>2514651.0</v>
      </c>
      <c r="B191" s="23" t="s">
        <v>2829</v>
      </c>
      <c r="C191" s="24">
        <v>1532.0</v>
      </c>
      <c r="D191" s="24">
        <v>849.0</v>
      </c>
      <c r="E191" s="24">
        <v>835.0</v>
      </c>
      <c r="F191" s="24">
        <v>958.0</v>
      </c>
      <c r="G191" s="24">
        <v>726.0</v>
      </c>
      <c r="H191" s="24">
        <v>1684.0</v>
      </c>
      <c r="I191" s="25"/>
      <c r="J191" s="26">
        <v>-6.2128</v>
      </c>
      <c r="K191" s="26">
        <v>-37.3522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2514701.0</v>
      </c>
      <c r="B192" s="18" t="s">
        <v>2831</v>
      </c>
      <c r="C192" s="19">
        <v>3903.0</v>
      </c>
      <c r="D192" s="19">
        <v>2042.0</v>
      </c>
      <c r="E192" s="19">
        <v>1968.0</v>
      </c>
      <c r="F192" s="19">
        <v>2579.0</v>
      </c>
      <c r="G192" s="19">
        <v>1431.0</v>
      </c>
      <c r="H192" s="19">
        <v>4010.0</v>
      </c>
      <c r="I192" s="20"/>
      <c r="J192" s="21">
        <v>-6.7756</v>
      </c>
      <c r="K192" s="21">
        <v>-36.7989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2514800.0</v>
      </c>
      <c r="B193" s="23" t="s">
        <v>2833</v>
      </c>
      <c r="C193" s="24">
        <v>4136.0</v>
      </c>
      <c r="D193" s="24">
        <v>1982.0</v>
      </c>
      <c r="E193" s="24">
        <v>2003.0</v>
      </c>
      <c r="F193" s="24">
        <v>1643.0</v>
      </c>
      <c r="G193" s="24">
        <v>2342.0</v>
      </c>
      <c r="H193" s="24">
        <v>3985.0</v>
      </c>
      <c r="I193" s="25"/>
      <c r="J193" s="26">
        <v>-7.3908</v>
      </c>
      <c r="K193" s="26">
        <v>-36.8078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2514453.0</v>
      </c>
      <c r="B194" s="18" t="s">
        <v>2834</v>
      </c>
      <c r="C194" s="19">
        <v>4900.0</v>
      </c>
      <c r="D194" s="19">
        <v>2759.0</v>
      </c>
      <c r="E194" s="19">
        <v>2749.0</v>
      </c>
      <c r="F194" s="19">
        <v>2373.0</v>
      </c>
      <c r="G194" s="19">
        <v>3135.0</v>
      </c>
      <c r="H194" s="19">
        <v>5508.0</v>
      </c>
      <c r="I194" s="20"/>
      <c r="J194" s="21">
        <v>-7.2511</v>
      </c>
      <c r="K194" s="21">
        <v>-35.3842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2514909.0</v>
      </c>
      <c r="B195" s="23" t="s">
        <v>2836</v>
      </c>
      <c r="C195" s="24">
        <v>8018.0</v>
      </c>
      <c r="D195" s="24">
        <v>3837.0</v>
      </c>
      <c r="E195" s="24">
        <v>3911.0</v>
      </c>
      <c r="F195" s="24">
        <v>5929.0</v>
      </c>
      <c r="G195" s="24">
        <v>1819.0</v>
      </c>
      <c r="H195" s="24">
        <v>7748.0</v>
      </c>
      <c r="I195" s="25"/>
      <c r="J195" s="26">
        <v>-6.9267</v>
      </c>
      <c r="K195" s="26">
        <v>-37.0956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2515005.0</v>
      </c>
      <c r="B196" s="18" t="s">
        <v>2838</v>
      </c>
      <c r="C196" s="19">
        <v>6086.0</v>
      </c>
      <c r="D196" s="19">
        <v>3342.0</v>
      </c>
      <c r="E196" s="19">
        <v>3354.0</v>
      </c>
      <c r="F196" s="19">
        <v>2977.0</v>
      </c>
      <c r="G196" s="19">
        <v>3719.0</v>
      </c>
      <c r="H196" s="19">
        <v>6696.0</v>
      </c>
      <c r="I196" s="20"/>
      <c r="J196" s="21">
        <v>-7.2497</v>
      </c>
      <c r="K196" s="21">
        <v>-35.2097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2515104.0</v>
      </c>
      <c r="B197" s="23" t="s">
        <v>2839</v>
      </c>
      <c r="C197" s="24">
        <v>10026.0</v>
      </c>
      <c r="D197" s="24">
        <v>5423.0</v>
      </c>
      <c r="E197" s="24">
        <v>5618.0</v>
      </c>
      <c r="F197" s="24">
        <v>4659.0</v>
      </c>
      <c r="G197" s="24">
        <v>6382.0</v>
      </c>
      <c r="H197" s="24">
        <v>11041.0</v>
      </c>
      <c r="I197" s="25"/>
      <c r="J197" s="26">
        <v>-7.115</v>
      </c>
      <c r="K197" s="26">
        <v>-35.8656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2515203.0</v>
      </c>
      <c r="B198" s="18" t="s">
        <v>2841</v>
      </c>
      <c r="C198" s="19">
        <v>2894.0</v>
      </c>
      <c r="D198" s="19">
        <v>1619.0</v>
      </c>
      <c r="E198" s="19">
        <v>1620.0</v>
      </c>
      <c r="F198" s="19">
        <v>2097.0</v>
      </c>
      <c r="G198" s="19">
        <v>1142.0</v>
      </c>
      <c r="H198" s="19">
        <v>3239.0</v>
      </c>
      <c r="I198" s="20"/>
      <c r="J198" s="21">
        <v>-8.1522</v>
      </c>
      <c r="K198" s="21">
        <v>-37.0103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2515302.0</v>
      </c>
      <c r="B199" s="23" t="s">
        <v>2843</v>
      </c>
      <c r="C199" s="24">
        <v>47353.0</v>
      </c>
      <c r="D199" s="24">
        <v>24658.0</v>
      </c>
      <c r="E199" s="24">
        <v>25493.0</v>
      </c>
      <c r="F199" s="24">
        <v>38149.0</v>
      </c>
      <c r="G199" s="24">
        <v>12002.0</v>
      </c>
      <c r="H199" s="24">
        <v>50151.0</v>
      </c>
      <c r="I199" s="25"/>
      <c r="J199" s="26">
        <v>-7.0964</v>
      </c>
      <c r="K199" s="26">
        <v>-35.2328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2515401.0</v>
      </c>
      <c r="B200" s="18" t="s">
        <v>2844</v>
      </c>
      <c r="C200" s="19">
        <v>9106.0</v>
      </c>
      <c r="D200" s="19">
        <v>5261.0</v>
      </c>
      <c r="E200" s="19">
        <v>4969.0</v>
      </c>
      <c r="F200" s="19">
        <v>4597.0</v>
      </c>
      <c r="G200" s="19">
        <v>5633.0</v>
      </c>
      <c r="H200" s="19">
        <v>10230.0</v>
      </c>
      <c r="I200" s="20"/>
      <c r="J200" s="21">
        <v>-6.9342</v>
      </c>
      <c r="K200" s="21">
        <v>-36.4022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2515500.0</v>
      </c>
      <c r="B201" s="23" t="s">
        <v>2846</v>
      </c>
      <c r="C201" s="24">
        <v>12275.0</v>
      </c>
      <c r="D201" s="24">
        <v>6331.0</v>
      </c>
      <c r="E201" s="24">
        <v>6640.0</v>
      </c>
      <c r="F201" s="24">
        <v>8417.0</v>
      </c>
      <c r="G201" s="24">
        <v>4554.0</v>
      </c>
      <c r="H201" s="24">
        <v>12971.0</v>
      </c>
      <c r="I201" s="25"/>
      <c r="J201" s="26">
        <v>-7.4833</v>
      </c>
      <c r="K201" s="26">
        <v>-36.665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2515609.0</v>
      </c>
      <c r="B202" s="18" t="s">
        <v>2847</v>
      </c>
      <c r="C202" s="19">
        <v>3436.0</v>
      </c>
      <c r="D202" s="19">
        <v>1594.0</v>
      </c>
      <c r="E202" s="19">
        <v>1610.0</v>
      </c>
      <c r="F202" s="19">
        <v>2135.0</v>
      </c>
      <c r="G202" s="19">
        <v>1069.0</v>
      </c>
      <c r="H202" s="19">
        <v>3204.0</v>
      </c>
      <c r="I202" s="20"/>
      <c r="J202" s="21">
        <v>-6.6867</v>
      </c>
      <c r="K202" s="21">
        <v>-35.4439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2515708.0</v>
      </c>
      <c r="B203" s="23" t="s">
        <v>2848</v>
      </c>
      <c r="C203" s="24">
        <v>2855.0</v>
      </c>
      <c r="D203" s="24">
        <v>1502.0</v>
      </c>
      <c r="E203" s="24">
        <v>1473.0</v>
      </c>
      <c r="F203" s="24">
        <v>1776.0</v>
      </c>
      <c r="G203" s="24">
        <v>1199.0</v>
      </c>
      <c r="H203" s="24">
        <v>2975.0</v>
      </c>
      <c r="I203" s="25"/>
      <c r="J203" s="26">
        <v>-7.2153</v>
      </c>
      <c r="K203" s="26">
        <v>-38.3697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2515807.0</v>
      </c>
      <c r="B204" s="18" t="s">
        <v>2850</v>
      </c>
      <c r="C204" s="19">
        <v>7307.0</v>
      </c>
      <c r="D204" s="19">
        <v>3361.0</v>
      </c>
      <c r="E204" s="19">
        <v>3693.0</v>
      </c>
      <c r="F204" s="19">
        <v>3611.0</v>
      </c>
      <c r="G204" s="19">
        <v>3443.0</v>
      </c>
      <c r="H204" s="19">
        <v>7054.0</v>
      </c>
      <c r="I204" s="20"/>
      <c r="J204" s="21">
        <v>-7.1783</v>
      </c>
      <c r="K204" s="21">
        <v>-35.675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2515906.0</v>
      </c>
      <c r="B205" s="23" t="s">
        <v>2852</v>
      </c>
      <c r="C205" s="24">
        <v>6678.0</v>
      </c>
      <c r="D205" s="24">
        <v>3093.0</v>
      </c>
      <c r="E205" s="24">
        <v>3145.0</v>
      </c>
      <c r="F205" s="24">
        <v>3467.0</v>
      </c>
      <c r="G205" s="24">
        <v>2771.0</v>
      </c>
      <c r="H205" s="24">
        <v>6238.0</v>
      </c>
      <c r="I205" s="25"/>
      <c r="J205" s="26">
        <v>-6.8333</v>
      </c>
      <c r="K205" s="26">
        <v>-35.625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2515930.0</v>
      </c>
      <c r="B206" s="18" t="s">
        <v>2853</v>
      </c>
      <c r="C206" s="19">
        <v>3444.0</v>
      </c>
      <c r="D206" s="19">
        <v>2143.0</v>
      </c>
      <c r="E206" s="19">
        <v>2252.0</v>
      </c>
      <c r="F206" s="19">
        <v>3215.0</v>
      </c>
      <c r="G206" s="19">
        <v>1180.0</v>
      </c>
      <c r="H206" s="19">
        <v>4395.0</v>
      </c>
      <c r="I206" s="20"/>
      <c r="J206" s="21">
        <v>-6.7514</v>
      </c>
      <c r="K206" s="21">
        <v>-35.4422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2515971.0</v>
      </c>
      <c r="B207" s="23" t="s">
        <v>2856</v>
      </c>
      <c r="C207" s="24">
        <v>6885.0</v>
      </c>
      <c r="D207" s="24">
        <v>3674.0</v>
      </c>
      <c r="E207" s="24">
        <v>3689.0</v>
      </c>
      <c r="F207" s="24">
        <v>883.0</v>
      </c>
      <c r="G207" s="24">
        <v>6480.0</v>
      </c>
      <c r="H207" s="24">
        <v>7363.0</v>
      </c>
      <c r="I207" s="25"/>
      <c r="J207" s="26">
        <v>-7.1453</v>
      </c>
      <c r="K207" s="26">
        <v>-35.2364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2516003.0</v>
      </c>
      <c r="B208" s="18" t="s">
        <v>2857</v>
      </c>
      <c r="C208" s="19">
        <v>30658.0</v>
      </c>
      <c r="D208" s="19">
        <v>12760.0</v>
      </c>
      <c r="E208" s="19">
        <v>13929.0</v>
      </c>
      <c r="F208" s="19">
        <v>19332.0</v>
      </c>
      <c r="G208" s="19">
        <v>7357.0</v>
      </c>
      <c r="H208" s="19">
        <v>26689.0</v>
      </c>
      <c r="I208" s="20"/>
      <c r="J208" s="21">
        <v>-6.755</v>
      </c>
      <c r="K208" s="21">
        <v>-35.54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2516102.0</v>
      </c>
      <c r="B209" s="23" t="s">
        <v>2858</v>
      </c>
      <c r="C209" s="24">
        <v>12061.0</v>
      </c>
      <c r="D209" s="24">
        <v>6770.0</v>
      </c>
      <c r="E209" s="24">
        <v>6969.0</v>
      </c>
      <c r="F209" s="24">
        <v>10231.0</v>
      </c>
      <c r="G209" s="24">
        <v>3508.0</v>
      </c>
      <c r="H209" s="24">
        <v>13739.0</v>
      </c>
      <c r="I209" s="25"/>
      <c r="J209" s="26">
        <v>-7.0572</v>
      </c>
      <c r="K209" s="26">
        <v>-36.3628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2516151.0</v>
      </c>
      <c r="B210" s="18" t="s">
        <v>2860</v>
      </c>
      <c r="C210" s="19">
        <v>2598.0</v>
      </c>
      <c r="D210" s="19">
        <v>1582.0</v>
      </c>
      <c r="E210" s="19">
        <v>1591.0</v>
      </c>
      <c r="F210" s="19">
        <v>1586.0</v>
      </c>
      <c r="G210" s="19">
        <v>1587.0</v>
      </c>
      <c r="H210" s="19">
        <v>3173.0</v>
      </c>
      <c r="I210" s="20"/>
      <c r="J210" s="21">
        <v>-6.7694</v>
      </c>
      <c r="K210" s="21">
        <v>-36.2533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2516201.0</v>
      </c>
      <c r="B211" s="23" t="s">
        <v>2862</v>
      </c>
      <c r="C211" s="24">
        <v>62635.0</v>
      </c>
      <c r="D211" s="24">
        <v>31799.0</v>
      </c>
      <c r="E211" s="24">
        <v>34008.0</v>
      </c>
      <c r="F211" s="24">
        <v>51885.0</v>
      </c>
      <c r="G211" s="24">
        <v>13922.0</v>
      </c>
      <c r="H211" s="24">
        <v>65807.0</v>
      </c>
      <c r="I211" s="25"/>
      <c r="J211" s="26">
        <v>-6.7592</v>
      </c>
      <c r="K211" s="26">
        <v>-38.2281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2516300.0</v>
      </c>
      <c r="B212" s="18" t="s">
        <v>2863</v>
      </c>
      <c r="C212" s="19">
        <v>15035.0</v>
      </c>
      <c r="D212" s="19">
        <v>7931.0</v>
      </c>
      <c r="E212" s="19">
        <v>8141.0</v>
      </c>
      <c r="F212" s="19">
        <v>12240.0</v>
      </c>
      <c r="G212" s="19">
        <v>3832.0</v>
      </c>
      <c r="H212" s="19">
        <v>16072.0</v>
      </c>
      <c r="I212" s="20"/>
      <c r="J212" s="21">
        <v>-7.6717</v>
      </c>
      <c r="K212" s="21">
        <v>-36.88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2516409.0</v>
      </c>
      <c r="B213" s="23" t="s">
        <v>2866</v>
      </c>
      <c r="C213" s="24">
        <v>9388.0</v>
      </c>
      <c r="D213" s="24">
        <v>5159.0</v>
      </c>
      <c r="E213" s="24">
        <v>5104.0</v>
      </c>
      <c r="F213" s="24">
        <v>4371.0</v>
      </c>
      <c r="G213" s="24">
        <v>5892.0</v>
      </c>
      <c r="H213" s="24">
        <v>10263.0</v>
      </c>
      <c r="I213" s="25"/>
      <c r="J213" s="26">
        <v>-6.487777777777778</v>
      </c>
      <c r="K213" s="26">
        <v>-35.636944444444445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2516508.0</v>
      </c>
      <c r="B214" s="18" t="s">
        <v>1005</v>
      </c>
      <c r="C214" s="19">
        <v>13299.0</v>
      </c>
      <c r="D214" s="19">
        <v>7346.0</v>
      </c>
      <c r="E214" s="19">
        <v>7592.0</v>
      </c>
      <c r="F214" s="19">
        <v>8941.0</v>
      </c>
      <c r="G214" s="19">
        <v>5997.0</v>
      </c>
      <c r="H214" s="19">
        <v>14938.0</v>
      </c>
      <c r="I214" s="20"/>
      <c r="J214" s="21">
        <v>-7.2075</v>
      </c>
      <c r="K214" s="21">
        <v>-36.8267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2516607.0</v>
      </c>
      <c r="B215" s="23" t="s">
        <v>2868</v>
      </c>
      <c r="C215" s="24">
        <v>13584.0</v>
      </c>
      <c r="D215" s="24">
        <v>7034.0</v>
      </c>
      <c r="E215" s="24">
        <v>7069.0</v>
      </c>
      <c r="F215" s="24">
        <v>6616.0</v>
      </c>
      <c r="G215" s="24">
        <v>7487.0</v>
      </c>
      <c r="H215" s="24">
        <v>14103.0</v>
      </c>
      <c r="I215" s="25"/>
      <c r="J215" s="26">
        <v>-31.2872</v>
      </c>
      <c r="K215" s="26">
        <v>-51.0936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2516706.0</v>
      </c>
      <c r="B216" s="18" t="s">
        <v>2870</v>
      </c>
      <c r="C216" s="19">
        <v>11953.0</v>
      </c>
      <c r="D216" s="19">
        <v>6934.0</v>
      </c>
      <c r="E216" s="19">
        <v>7219.0</v>
      </c>
      <c r="F216" s="19">
        <v>9631.0</v>
      </c>
      <c r="G216" s="19">
        <v>4522.0</v>
      </c>
      <c r="H216" s="19">
        <v>14153.0</v>
      </c>
      <c r="I216" s="20"/>
      <c r="J216" s="21">
        <v>-7.2228</v>
      </c>
      <c r="K216" s="21">
        <v>-37.2542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2516755.0</v>
      </c>
      <c r="B217" s="67" t="s">
        <v>2871</v>
      </c>
      <c r="C217" s="68">
        <v>2473.0</v>
      </c>
      <c r="D217" s="68">
        <v>1468.0</v>
      </c>
      <c r="E217" s="68">
        <v>1348.0</v>
      </c>
      <c r="F217" s="68">
        <v>1676.0</v>
      </c>
      <c r="G217" s="68">
        <v>1140.0</v>
      </c>
      <c r="H217" s="68">
        <v>2816.0</v>
      </c>
      <c r="I217" s="25"/>
      <c r="J217" s="26">
        <v>-6.9419</v>
      </c>
      <c r="K217" s="26">
        <v>-36.6294</v>
      </c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17">
        <v>2516805.0</v>
      </c>
      <c r="B218" s="18" t="s">
        <v>2873</v>
      </c>
      <c r="C218" s="19">
        <v>9053.0</v>
      </c>
      <c r="D218" s="19">
        <v>4573.0</v>
      </c>
      <c r="E218" s="19">
        <v>4650.0</v>
      </c>
      <c r="F218" s="19">
        <v>4312.0</v>
      </c>
      <c r="G218" s="19">
        <v>4911.0</v>
      </c>
      <c r="H218" s="19">
        <v>9223.0</v>
      </c>
      <c r="I218" s="20"/>
      <c r="J218" s="21">
        <v>-6.5786</v>
      </c>
      <c r="K218" s="21">
        <v>-38.5969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2516904.0</v>
      </c>
      <c r="B219" s="23" t="s">
        <v>2875</v>
      </c>
      <c r="C219" s="24">
        <v>13681.0</v>
      </c>
      <c r="D219" s="24">
        <v>7014.0</v>
      </c>
      <c r="E219" s="24">
        <v>7570.0</v>
      </c>
      <c r="F219" s="24">
        <v>10349.0</v>
      </c>
      <c r="G219" s="24">
        <v>4235.0</v>
      </c>
      <c r="H219" s="24">
        <v>14584.0</v>
      </c>
      <c r="I219" s="25"/>
      <c r="J219" s="26">
        <v>-6.5183</v>
      </c>
      <c r="K219" s="26">
        <v>-38.4122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2517001.0</v>
      </c>
      <c r="B220" s="18" t="s">
        <v>2876</v>
      </c>
      <c r="C220" s="19">
        <v>9192.0</v>
      </c>
      <c r="D220" s="19">
        <v>4508.0</v>
      </c>
      <c r="E220" s="19">
        <v>4792.0</v>
      </c>
      <c r="F220" s="19">
        <v>3986.0</v>
      </c>
      <c r="G220" s="19">
        <v>5314.0</v>
      </c>
      <c r="H220" s="19">
        <v>9300.0</v>
      </c>
      <c r="I220" s="20"/>
      <c r="J220" s="21">
        <v>-7.6956</v>
      </c>
      <c r="K220" s="21">
        <v>-35.6636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2517100.0</v>
      </c>
      <c r="B221" s="23" t="s">
        <v>2879</v>
      </c>
      <c r="C221" s="24">
        <v>2051.0</v>
      </c>
      <c r="D221" s="24">
        <v>1268.0</v>
      </c>
      <c r="E221" s="24">
        <v>1236.0</v>
      </c>
      <c r="F221" s="24">
        <v>1835.0</v>
      </c>
      <c r="G221" s="24">
        <v>669.0</v>
      </c>
      <c r="H221" s="24">
        <v>2504.0</v>
      </c>
      <c r="I221" s="25"/>
      <c r="J221" s="26">
        <v>-6.3481</v>
      </c>
      <c r="K221" s="26">
        <v>-35.3758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2517209.0</v>
      </c>
      <c r="B222" s="18" t="s">
        <v>2880</v>
      </c>
      <c r="C222" s="19">
        <v>4672.0</v>
      </c>
      <c r="D222" s="19">
        <v>2538.0</v>
      </c>
      <c r="E222" s="19">
        <v>2507.0</v>
      </c>
      <c r="F222" s="19">
        <v>996.0</v>
      </c>
      <c r="G222" s="19">
        <v>4049.0</v>
      </c>
      <c r="H222" s="19">
        <v>5045.0</v>
      </c>
      <c r="I222" s="20"/>
      <c r="J222" s="21">
        <v>-6.5442</v>
      </c>
      <c r="K222" s="21">
        <v>-38.2778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2505501.0</v>
      </c>
      <c r="B223" s="23" t="s">
        <v>2882</v>
      </c>
      <c r="C223" s="24">
        <v>3121.0</v>
      </c>
      <c r="D223" s="24">
        <v>1819.0</v>
      </c>
      <c r="E223" s="24">
        <v>1689.0</v>
      </c>
      <c r="F223" s="24">
        <v>1586.0</v>
      </c>
      <c r="G223" s="24">
        <v>1922.0</v>
      </c>
      <c r="H223" s="24">
        <v>3508.0</v>
      </c>
      <c r="I223" s="25"/>
      <c r="J223" s="26">
        <v>-6.7383</v>
      </c>
      <c r="K223" s="26">
        <v>-37.5667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36">
        <v>2517407.0</v>
      </c>
      <c r="B224" s="137" t="s">
        <v>2884</v>
      </c>
      <c r="C224" s="138">
        <v>1853.0</v>
      </c>
      <c r="D224" s="138">
        <v>1052.0</v>
      </c>
      <c r="E224" s="138">
        <v>1023.0</v>
      </c>
      <c r="F224" s="138">
        <v>1472.0</v>
      </c>
      <c r="G224" s="138">
        <v>603.0</v>
      </c>
      <c r="H224" s="138">
        <v>2075.0</v>
      </c>
      <c r="I224" s="20"/>
      <c r="J224" s="21">
        <v>-8.0756</v>
      </c>
      <c r="K224" s="21">
        <v>-37.0983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70" t="s">
        <v>81</v>
      </c>
      <c r="B225" s="71" t="s">
        <v>2886</v>
      </c>
      <c r="C225" s="72">
        <f t="shared" ref="C225:H225" si="1">SUM(C2:C224)</f>
        <v>3443825</v>
      </c>
      <c r="D225" s="72">
        <f t="shared" si="1"/>
        <v>1824495</v>
      </c>
      <c r="E225" s="72">
        <f t="shared" si="1"/>
        <v>1942339</v>
      </c>
      <c r="F225" s="72">
        <f t="shared" si="1"/>
        <v>2839002</v>
      </c>
      <c r="G225" s="72">
        <f t="shared" si="1"/>
        <v>927832</v>
      </c>
      <c r="H225" s="72">
        <f t="shared" si="1"/>
        <v>3766834</v>
      </c>
      <c r="I225" s="73">
        <f>COUNTA($A$2:A224)</f>
        <v>223</v>
      </c>
      <c r="J225" s="140"/>
      <c r="K225" s="140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9.5" customHeight="1">
      <c r="A226" s="139" t="s">
        <v>2888</v>
      </c>
      <c r="B226" s="132"/>
      <c r="C226" s="146"/>
      <c r="D226" s="146"/>
      <c r="E226" s="146"/>
      <c r="F226" s="146"/>
      <c r="G226" s="146"/>
      <c r="H226" s="146"/>
      <c r="I226" s="132"/>
      <c r="J226" s="77"/>
      <c r="K226" s="77"/>
      <c r="L226" s="132"/>
      <c r="M226" s="132"/>
      <c r="N226" s="132"/>
      <c r="O226" s="132"/>
      <c r="P226" s="132"/>
      <c r="Q226" s="132"/>
      <c r="R226" s="132"/>
      <c r="S226" s="132"/>
      <c r="T226" s="132"/>
      <c r="U226" s="132"/>
      <c r="V226" s="132"/>
      <c r="W226" s="132"/>
      <c r="X226" s="132"/>
      <c r="Y226" s="132"/>
      <c r="Z226" s="132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2010&amp;CPARAÍBA&amp;RDE</oddHeader>
  </headerFoo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4100103.0</v>
      </c>
      <c r="B2" s="18" t="s">
        <v>3033</v>
      </c>
      <c r="C2" s="19">
        <v>8259.0</v>
      </c>
      <c r="D2" s="19">
        <v>3911.0</v>
      </c>
      <c r="E2" s="19">
        <v>3842.0</v>
      </c>
      <c r="F2" s="19">
        <v>5721.0</v>
      </c>
      <c r="G2" s="19">
        <v>2032.0</v>
      </c>
      <c r="H2" s="19">
        <v>7753.0</v>
      </c>
      <c r="I2" s="20"/>
      <c r="J2" s="21">
        <v>-23.3036</v>
      </c>
      <c r="K2" s="21">
        <v>-50.3125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4100202.0</v>
      </c>
      <c r="B3" s="23" t="s">
        <v>3035</v>
      </c>
      <c r="C3" s="24">
        <v>7007.0</v>
      </c>
      <c r="D3" s="24">
        <v>3296.0</v>
      </c>
      <c r="E3" s="24">
        <v>3078.0</v>
      </c>
      <c r="F3" s="24">
        <v>2060.0</v>
      </c>
      <c r="G3" s="24">
        <v>4314.0</v>
      </c>
      <c r="H3" s="24">
        <v>6374.0</v>
      </c>
      <c r="I3" s="25"/>
      <c r="J3" s="26">
        <v>-24.6572</v>
      </c>
      <c r="K3" s="26">
        <v>-48.9911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4100301.0</v>
      </c>
      <c r="B4" s="18" t="s">
        <v>3036</v>
      </c>
      <c r="C4" s="19">
        <v>7221.0</v>
      </c>
      <c r="D4" s="19">
        <v>4306.0</v>
      </c>
      <c r="E4" s="19">
        <v>3964.0</v>
      </c>
      <c r="F4" s="19">
        <v>2822.0</v>
      </c>
      <c r="G4" s="19">
        <v>5448.0</v>
      </c>
      <c r="H4" s="19">
        <v>8270.0</v>
      </c>
      <c r="I4" s="20"/>
      <c r="J4" s="21">
        <v>-25.9925</v>
      </c>
      <c r="K4" s="21">
        <v>-49.3353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4100400.0</v>
      </c>
      <c r="B5" s="23" t="s">
        <v>3038</v>
      </c>
      <c r="C5" s="24">
        <v>88277.0</v>
      </c>
      <c r="D5" s="24">
        <v>51181.0</v>
      </c>
      <c r="E5" s="24">
        <v>52064.0</v>
      </c>
      <c r="F5" s="24">
        <v>98954.0</v>
      </c>
      <c r="G5" s="24">
        <v>4291.0</v>
      </c>
      <c r="H5" s="24">
        <v>103245.0</v>
      </c>
      <c r="I5" s="25"/>
      <c r="J5" s="26">
        <v>-25.3247</v>
      </c>
      <c r="K5" s="26">
        <v>-49.31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4100459.0</v>
      </c>
      <c r="B6" s="18" t="s">
        <v>3039</v>
      </c>
      <c r="C6" s="19">
        <v>6999.0</v>
      </c>
      <c r="D6" s="19">
        <v>2202.0</v>
      </c>
      <c r="E6" s="19">
        <v>2104.0</v>
      </c>
      <c r="F6" s="19">
        <v>2135.0</v>
      </c>
      <c r="G6" s="19">
        <v>2171.0</v>
      </c>
      <c r="H6" s="19">
        <v>4306.0</v>
      </c>
      <c r="I6" s="20"/>
      <c r="J6" s="21">
        <v>-24.7975</v>
      </c>
      <c r="K6" s="21">
        <v>-52.7131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4128625.0</v>
      </c>
      <c r="B7" s="23" t="s">
        <v>3041</v>
      </c>
      <c r="C7" s="24">
        <v>3783.0</v>
      </c>
      <c r="D7" s="24">
        <v>1619.0</v>
      </c>
      <c r="E7" s="24">
        <v>1587.0</v>
      </c>
      <c r="F7" s="24">
        <v>1772.0</v>
      </c>
      <c r="G7" s="24">
        <v>1434.0</v>
      </c>
      <c r="H7" s="24">
        <v>3206.0</v>
      </c>
      <c r="I7" s="25"/>
      <c r="J7" s="26">
        <v>-9.7131</v>
      </c>
      <c r="K7" s="26">
        <v>-63.3208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4100608.0</v>
      </c>
      <c r="B8" s="18" t="s">
        <v>3042</v>
      </c>
      <c r="C8" s="19">
        <v>12717.0</v>
      </c>
      <c r="D8" s="19">
        <v>6841.0</v>
      </c>
      <c r="E8" s="19">
        <v>6821.0</v>
      </c>
      <c r="F8" s="19">
        <v>11219.0</v>
      </c>
      <c r="G8" s="19">
        <v>2443.0</v>
      </c>
      <c r="H8" s="19">
        <v>13662.0</v>
      </c>
      <c r="I8" s="20"/>
      <c r="J8" s="21">
        <v>-23.1289</v>
      </c>
      <c r="K8" s="21">
        <v>-52.3189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4100707.0</v>
      </c>
      <c r="B9" s="23" t="s">
        <v>3044</v>
      </c>
      <c r="C9" s="24">
        <v>10761.0</v>
      </c>
      <c r="D9" s="24">
        <v>5128.0</v>
      </c>
      <c r="E9" s="24">
        <v>5051.0</v>
      </c>
      <c r="F9" s="24">
        <v>8375.0</v>
      </c>
      <c r="G9" s="24">
        <v>1804.0</v>
      </c>
      <c r="H9" s="24">
        <v>10179.0</v>
      </c>
      <c r="I9" s="25"/>
      <c r="J9" s="26">
        <v>-24.0281</v>
      </c>
      <c r="K9" s="26">
        <v>-53.4406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4100509.0</v>
      </c>
      <c r="B10" s="18" t="s">
        <v>3046</v>
      </c>
      <c r="C10" s="19">
        <v>19230.0</v>
      </c>
      <c r="D10" s="19">
        <v>10157.0</v>
      </c>
      <c r="E10" s="19">
        <v>10359.0</v>
      </c>
      <c r="F10" s="19">
        <v>15094.0</v>
      </c>
      <c r="G10" s="19">
        <v>5422.0</v>
      </c>
      <c r="H10" s="19">
        <v>20516.0</v>
      </c>
      <c r="I10" s="20"/>
      <c r="J10" s="21">
        <v>-23.8744</v>
      </c>
      <c r="K10" s="21">
        <v>-53.9017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4100806.0</v>
      </c>
      <c r="B11" s="23" t="s">
        <v>3048</v>
      </c>
      <c r="C11" s="24">
        <v>9253.0</v>
      </c>
      <c r="D11" s="24">
        <v>5212.0</v>
      </c>
      <c r="E11" s="24">
        <v>5086.0</v>
      </c>
      <c r="F11" s="24">
        <v>7348.0</v>
      </c>
      <c r="G11" s="24">
        <v>2950.0</v>
      </c>
      <c r="H11" s="24">
        <v>10298.0</v>
      </c>
      <c r="I11" s="25"/>
      <c r="J11" s="26">
        <v>-22.7803</v>
      </c>
      <c r="K11" s="26">
        <v>-51.2311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4100905.0</v>
      </c>
      <c r="B12" s="18" t="s">
        <v>3049</v>
      </c>
      <c r="C12" s="19">
        <v>4655.0</v>
      </c>
      <c r="D12" s="19">
        <v>2756.0</v>
      </c>
      <c r="E12" s="19">
        <v>2688.0</v>
      </c>
      <c r="F12" s="19">
        <v>4332.0</v>
      </c>
      <c r="G12" s="19">
        <v>1112.0</v>
      </c>
      <c r="H12" s="19">
        <v>5444.0</v>
      </c>
      <c r="I12" s="20"/>
      <c r="J12" s="21">
        <v>-23.0958</v>
      </c>
      <c r="K12" s="21">
        <v>-52.7875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4101002.0</v>
      </c>
      <c r="B13" s="23" t="s">
        <v>3051</v>
      </c>
      <c r="C13" s="24">
        <v>15623.0</v>
      </c>
      <c r="D13" s="24">
        <v>8586.0</v>
      </c>
      <c r="E13" s="24">
        <v>8722.0</v>
      </c>
      <c r="F13" s="24">
        <v>13257.0</v>
      </c>
      <c r="G13" s="24">
        <v>4051.0</v>
      </c>
      <c r="H13" s="24">
        <v>17308.0</v>
      </c>
      <c r="I13" s="25"/>
      <c r="J13" s="26">
        <v>-25.915</v>
      </c>
      <c r="K13" s="26">
        <v>-53.4728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4101051.0</v>
      </c>
      <c r="B14" s="18" t="s">
        <v>3053</v>
      </c>
      <c r="C14" s="19">
        <v>3011.0</v>
      </c>
      <c r="D14" s="19">
        <v>1435.0</v>
      </c>
      <c r="E14" s="19">
        <v>1430.0</v>
      </c>
      <c r="F14" s="19">
        <v>2099.0</v>
      </c>
      <c r="G14" s="19">
        <v>766.0</v>
      </c>
      <c r="H14" s="19">
        <v>2865.0</v>
      </c>
      <c r="I14" s="20"/>
      <c r="J14" s="21">
        <v>-24.7169</v>
      </c>
      <c r="K14" s="21">
        <v>-53.0842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4101101.0</v>
      </c>
      <c r="B15" s="23" t="s">
        <v>3055</v>
      </c>
      <c r="C15" s="24">
        <v>21663.0</v>
      </c>
      <c r="D15" s="24">
        <v>10043.0</v>
      </c>
      <c r="E15" s="24">
        <v>10572.0</v>
      </c>
      <c r="F15" s="24">
        <v>19356.0</v>
      </c>
      <c r="G15" s="24">
        <v>1259.0</v>
      </c>
      <c r="H15" s="24">
        <v>20615.0</v>
      </c>
      <c r="I15" s="25"/>
      <c r="J15" s="26">
        <v>-23.0506</v>
      </c>
      <c r="K15" s="26">
        <v>-50.2289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4101150.0</v>
      </c>
      <c r="B16" s="18" t="s">
        <v>3057</v>
      </c>
      <c r="C16" s="19">
        <v>2840.0</v>
      </c>
      <c r="D16" s="19">
        <v>1457.0</v>
      </c>
      <c r="E16" s="19">
        <v>1404.0</v>
      </c>
      <c r="F16" s="19">
        <v>2255.0</v>
      </c>
      <c r="G16" s="19">
        <v>606.0</v>
      </c>
      <c r="H16" s="19">
        <v>2861.0</v>
      </c>
      <c r="I16" s="20"/>
      <c r="J16" s="21">
        <v>-23.1947</v>
      </c>
      <c r="K16" s="21">
        <v>-51.9153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4101200.0</v>
      </c>
      <c r="B17" s="23" t="s">
        <v>3058</v>
      </c>
      <c r="C17" s="24">
        <v>19174.0</v>
      </c>
      <c r="D17" s="24">
        <v>9349.0</v>
      </c>
      <c r="E17" s="24">
        <v>9542.0</v>
      </c>
      <c r="F17" s="24">
        <v>16063.0</v>
      </c>
      <c r="G17" s="24">
        <v>2828.0</v>
      </c>
      <c r="H17" s="24">
        <v>18891.0</v>
      </c>
      <c r="I17" s="25"/>
      <c r="J17" s="26">
        <v>-25.4286</v>
      </c>
      <c r="K17" s="26">
        <v>-48.7119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4101309.0</v>
      </c>
      <c r="B18" s="18" t="s">
        <v>3060</v>
      </c>
      <c r="C18" s="19">
        <v>7407.0</v>
      </c>
      <c r="D18" s="19">
        <v>3857.0</v>
      </c>
      <c r="E18" s="19">
        <v>3494.0</v>
      </c>
      <c r="F18" s="19">
        <v>687.0</v>
      </c>
      <c r="G18" s="19">
        <v>6664.0</v>
      </c>
      <c r="H18" s="19">
        <v>7351.0</v>
      </c>
      <c r="I18" s="20"/>
      <c r="J18" s="21">
        <v>-25.9861</v>
      </c>
      <c r="K18" s="21">
        <v>-50.1972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4101408.0</v>
      </c>
      <c r="B19" s="23" t="s">
        <v>3062</v>
      </c>
      <c r="C19" s="24">
        <v>107827.0</v>
      </c>
      <c r="D19" s="24">
        <v>58630.0</v>
      </c>
      <c r="E19" s="24">
        <v>62254.0</v>
      </c>
      <c r="F19" s="24">
        <v>114104.0</v>
      </c>
      <c r="G19" s="24">
        <v>6780.0</v>
      </c>
      <c r="H19" s="24">
        <v>120884.0</v>
      </c>
      <c r="I19" s="25"/>
      <c r="J19" s="26">
        <v>-23.5508</v>
      </c>
      <c r="K19" s="26">
        <v>-51.4608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4101507.0</v>
      </c>
      <c r="B20" s="18" t="s">
        <v>3064</v>
      </c>
      <c r="C20" s="19">
        <v>85428.0</v>
      </c>
      <c r="D20" s="19">
        <v>51045.0</v>
      </c>
      <c r="E20" s="19">
        <v>53116.0</v>
      </c>
      <c r="F20" s="19">
        <v>101862.0</v>
      </c>
      <c r="G20" s="19">
        <v>2299.0</v>
      </c>
      <c r="H20" s="19">
        <v>104161.0</v>
      </c>
      <c r="I20" s="20"/>
      <c r="J20" s="21">
        <v>-23.4194</v>
      </c>
      <c r="K20" s="21">
        <v>-51.4244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4101606.0</v>
      </c>
      <c r="B21" s="23" t="s">
        <v>3065</v>
      </c>
      <c r="C21" s="24">
        <v>23884.0</v>
      </c>
      <c r="D21" s="24">
        <v>12949.0</v>
      </c>
      <c r="E21" s="24">
        <v>12907.0</v>
      </c>
      <c r="F21" s="24">
        <v>21779.0</v>
      </c>
      <c r="G21" s="24">
        <v>4077.0</v>
      </c>
      <c r="H21" s="24">
        <v>25856.0</v>
      </c>
      <c r="I21" s="25"/>
      <c r="J21" s="26">
        <v>-24.1578</v>
      </c>
      <c r="K21" s="26">
        <v>-49.8267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4101655.0</v>
      </c>
      <c r="B22" s="18" t="s">
        <v>3066</v>
      </c>
      <c r="C22" s="19">
        <v>4172.0</v>
      </c>
      <c r="D22" s="19">
        <v>1760.0</v>
      </c>
      <c r="E22" s="19">
        <v>1794.0</v>
      </c>
      <c r="F22" s="19">
        <v>1331.0</v>
      </c>
      <c r="G22" s="19">
        <v>2223.0</v>
      </c>
      <c r="H22" s="19">
        <v>3554.0</v>
      </c>
      <c r="I22" s="20"/>
      <c r="J22" s="21">
        <v>-24.3161</v>
      </c>
      <c r="K22" s="21">
        <v>-51.7869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4101705.0</v>
      </c>
      <c r="B23" s="23" t="s">
        <v>2518</v>
      </c>
      <c r="C23" s="24">
        <v>13081.0</v>
      </c>
      <c r="D23" s="24">
        <v>6823.0</v>
      </c>
      <c r="E23" s="24">
        <v>6601.0</v>
      </c>
      <c r="F23" s="24">
        <v>10480.0</v>
      </c>
      <c r="G23" s="24">
        <v>2944.0</v>
      </c>
      <c r="H23" s="24">
        <v>13424.0</v>
      </c>
      <c r="I23" s="25"/>
      <c r="J23" s="26">
        <v>-23.9317</v>
      </c>
      <c r="K23" s="26">
        <v>-52.4964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4101804.0</v>
      </c>
      <c r="B24" s="18" t="s">
        <v>3068</v>
      </c>
      <c r="C24" s="19">
        <v>94258.0</v>
      </c>
      <c r="D24" s="19">
        <v>59668.0</v>
      </c>
      <c r="E24" s="19">
        <v>59539.0</v>
      </c>
      <c r="F24" s="19">
        <v>110293.0</v>
      </c>
      <c r="G24" s="19">
        <v>8914.0</v>
      </c>
      <c r="H24" s="19">
        <v>119207.0</v>
      </c>
      <c r="I24" s="20"/>
      <c r="J24" s="21">
        <v>-25.5931</v>
      </c>
      <c r="K24" s="21">
        <v>-49.4103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4101853.0</v>
      </c>
      <c r="B25" s="23" t="s">
        <v>3069</v>
      </c>
      <c r="C25" s="24">
        <v>2883.0</v>
      </c>
      <c r="D25" s="24">
        <v>1229.0</v>
      </c>
      <c r="E25" s="24">
        <v>1224.0</v>
      </c>
      <c r="F25" s="24">
        <v>904.0</v>
      </c>
      <c r="G25" s="24">
        <v>1549.0</v>
      </c>
      <c r="H25" s="24">
        <v>2453.0</v>
      </c>
      <c r="I25" s="25"/>
      <c r="J25" s="26">
        <v>-24.3864</v>
      </c>
      <c r="K25" s="26">
        <v>-51.5853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4101903.0</v>
      </c>
      <c r="B26" s="18" t="s">
        <v>3070</v>
      </c>
      <c r="C26" s="19">
        <v>18045.0</v>
      </c>
      <c r="D26" s="19">
        <v>8019.0</v>
      </c>
      <c r="E26" s="19">
        <v>8349.0</v>
      </c>
      <c r="F26" s="19">
        <v>13601.0</v>
      </c>
      <c r="G26" s="19">
        <v>2767.0</v>
      </c>
      <c r="H26" s="19">
        <v>16368.0</v>
      </c>
      <c r="I26" s="20"/>
      <c r="J26" s="21">
        <v>-23.3733</v>
      </c>
      <c r="K26" s="21">
        <v>-50.8414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4102000.0</v>
      </c>
      <c r="B27" s="23" t="s">
        <v>3071</v>
      </c>
      <c r="C27" s="24">
        <v>33317.0</v>
      </c>
      <c r="D27" s="24">
        <v>16179.0</v>
      </c>
      <c r="E27" s="24">
        <v>16849.0</v>
      </c>
      <c r="F27" s="24">
        <v>29018.0</v>
      </c>
      <c r="G27" s="24">
        <v>4010.0</v>
      </c>
      <c r="H27" s="24">
        <v>33028.0</v>
      </c>
      <c r="I27" s="25"/>
      <c r="J27" s="26">
        <v>-24.42</v>
      </c>
      <c r="K27" s="26">
        <v>-53.5214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4102109.0</v>
      </c>
      <c r="B28" s="137" t="s">
        <v>3072</v>
      </c>
      <c r="C28" s="138">
        <v>23637.0</v>
      </c>
      <c r="D28" s="138">
        <v>12147.0</v>
      </c>
      <c r="E28" s="138">
        <v>12557.0</v>
      </c>
      <c r="F28" s="138">
        <v>22563.0</v>
      </c>
      <c r="G28" s="138">
        <v>2141.0</v>
      </c>
      <c r="H28" s="138">
        <v>24704.0</v>
      </c>
      <c r="I28" s="142"/>
      <c r="J28" s="21">
        <v>-23.2325</v>
      </c>
      <c r="K28" s="21">
        <v>-51.6656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4102208.0</v>
      </c>
      <c r="B29" s="23" t="s">
        <v>210</v>
      </c>
      <c r="C29" s="24">
        <v>4015.0</v>
      </c>
      <c r="D29" s="24">
        <v>1970.0</v>
      </c>
      <c r="E29" s="24">
        <v>1943.0</v>
      </c>
      <c r="F29" s="24">
        <v>3347.0</v>
      </c>
      <c r="G29" s="24">
        <v>566.0</v>
      </c>
      <c r="H29" s="24">
        <v>3913.0</v>
      </c>
      <c r="I29" s="25"/>
      <c r="J29" s="26">
        <v>-23.1511</v>
      </c>
      <c r="K29" s="26">
        <v>-52.0544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4102307.0</v>
      </c>
      <c r="B30" s="18" t="s">
        <v>3073</v>
      </c>
      <c r="C30" s="19">
        <v>10153.0</v>
      </c>
      <c r="D30" s="19">
        <v>5718.0</v>
      </c>
      <c r="E30" s="19">
        <v>5576.0</v>
      </c>
      <c r="F30" s="19">
        <v>6871.0</v>
      </c>
      <c r="G30" s="19">
        <v>4423.0</v>
      </c>
      <c r="H30" s="19">
        <v>11294.0</v>
      </c>
      <c r="I30" s="20"/>
      <c r="J30" s="21">
        <v>-25.5839</v>
      </c>
      <c r="K30" s="21">
        <v>-49.6356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4102406.0</v>
      </c>
      <c r="B31" s="23" t="s">
        <v>1798</v>
      </c>
      <c r="C31" s="24">
        <v>33732.0</v>
      </c>
      <c r="D31" s="24">
        <v>15550.0</v>
      </c>
      <c r="E31" s="24">
        <v>16632.0</v>
      </c>
      <c r="F31" s="24">
        <v>28382.0</v>
      </c>
      <c r="G31" s="24">
        <v>3800.0</v>
      </c>
      <c r="H31" s="24">
        <v>32182.0</v>
      </c>
      <c r="I31" s="25"/>
      <c r="J31" s="26">
        <v>-19.9178</v>
      </c>
      <c r="K31" s="26">
        <v>-54.3639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4102505.0</v>
      </c>
      <c r="B32" s="18" t="s">
        <v>3074</v>
      </c>
      <c r="C32" s="19">
        <v>14110.0</v>
      </c>
      <c r="D32" s="19">
        <v>6366.0</v>
      </c>
      <c r="E32" s="19">
        <v>6287.0</v>
      </c>
      <c r="F32" s="19">
        <v>9584.0</v>
      </c>
      <c r="G32" s="19">
        <v>3069.0</v>
      </c>
      <c r="H32" s="19">
        <v>12653.0</v>
      </c>
      <c r="I32" s="20"/>
      <c r="J32" s="21">
        <v>-24.03</v>
      </c>
      <c r="K32" s="21">
        <v>-52.0117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4102703.0</v>
      </c>
      <c r="B33" s="23" t="s">
        <v>3075</v>
      </c>
      <c r="C33" s="24">
        <v>2723.0</v>
      </c>
      <c r="D33" s="24">
        <v>1385.0</v>
      </c>
      <c r="E33" s="24">
        <v>1342.0</v>
      </c>
      <c r="F33" s="24">
        <v>1851.0</v>
      </c>
      <c r="G33" s="24">
        <v>876.0</v>
      </c>
      <c r="H33" s="24">
        <v>2727.0</v>
      </c>
      <c r="I33" s="25"/>
      <c r="J33" s="26">
        <v>-23.115</v>
      </c>
      <c r="K33" s="26">
        <v>-50.1814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4102604.0</v>
      </c>
      <c r="B34" s="18" t="s">
        <v>3076</v>
      </c>
      <c r="C34" s="19">
        <v>9271.0</v>
      </c>
      <c r="D34" s="19">
        <v>4799.0</v>
      </c>
      <c r="E34" s="19">
        <v>4938.0</v>
      </c>
      <c r="F34" s="19">
        <v>7015.0</v>
      </c>
      <c r="G34" s="19">
        <v>2722.0</v>
      </c>
      <c r="H34" s="19">
        <v>9737.0</v>
      </c>
      <c r="I34" s="20"/>
      <c r="J34" s="21">
        <v>-26.2542</v>
      </c>
      <c r="K34" s="21">
        <v>-53.6333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4102752.0</v>
      </c>
      <c r="B35" s="23" t="s">
        <v>3077</v>
      </c>
      <c r="C35" s="24">
        <v>4503.0</v>
      </c>
      <c r="D35" s="24">
        <v>2016.0</v>
      </c>
      <c r="E35" s="24">
        <v>1923.0</v>
      </c>
      <c r="F35" s="24">
        <v>1038.0</v>
      </c>
      <c r="G35" s="24">
        <v>2901.0</v>
      </c>
      <c r="H35" s="24">
        <v>3939.0</v>
      </c>
      <c r="I35" s="25"/>
      <c r="J35" s="26">
        <v>-25.8811</v>
      </c>
      <c r="K35" s="26">
        <v>-53.6647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4102802.0</v>
      </c>
      <c r="B36" s="18" t="s">
        <v>3078</v>
      </c>
      <c r="C36" s="19">
        <v>15031.0</v>
      </c>
      <c r="D36" s="19">
        <v>7318.0</v>
      </c>
      <c r="E36" s="19">
        <v>7762.0</v>
      </c>
      <c r="F36" s="19">
        <v>14198.0</v>
      </c>
      <c r="G36" s="19">
        <v>882.0</v>
      </c>
      <c r="H36" s="19">
        <v>15080.0</v>
      </c>
      <c r="I36" s="20"/>
      <c r="J36" s="21">
        <v>-22.9967</v>
      </c>
      <c r="K36" s="21">
        <v>-51.1906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4102901.0</v>
      </c>
      <c r="B37" s="23" t="s">
        <v>3079</v>
      </c>
      <c r="C37" s="24">
        <v>15733.0</v>
      </c>
      <c r="D37" s="24">
        <v>8152.0</v>
      </c>
      <c r="E37" s="24">
        <v>7731.0</v>
      </c>
      <c r="F37" s="24">
        <v>9902.0</v>
      </c>
      <c r="G37" s="24">
        <v>5981.0</v>
      </c>
      <c r="H37" s="24">
        <v>15883.0</v>
      </c>
      <c r="I37" s="25"/>
      <c r="J37" s="26">
        <v>-26.1614</v>
      </c>
      <c r="K37" s="26">
        <v>-51.5525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4103008.0</v>
      </c>
      <c r="B38" s="18" t="s">
        <v>1051</v>
      </c>
      <c r="C38" s="19">
        <v>5162.0</v>
      </c>
      <c r="D38" s="19">
        <v>2280.0</v>
      </c>
      <c r="E38" s="19">
        <v>2288.0</v>
      </c>
      <c r="F38" s="19">
        <v>2640.0</v>
      </c>
      <c r="G38" s="19">
        <v>1928.0</v>
      </c>
      <c r="H38" s="19">
        <v>4568.0</v>
      </c>
      <c r="I38" s="20"/>
      <c r="J38" s="21">
        <v>-24.2422</v>
      </c>
      <c r="K38" s="21">
        <v>-52.7886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4103024.0</v>
      </c>
      <c r="B39" s="23" t="s">
        <v>3080</v>
      </c>
      <c r="C39" s="24">
        <v>3107.0</v>
      </c>
      <c r="D39" s="24">
        <v>1403.0</v>
      </c>
      <c r="E39" s="24">
        <v>1365.0</v>
      </c>
      <c r="F39" s="24">
        <v>957.0</v>
      </c>
      <c r="G39" s="24">
        <v>1811.0</v>
      </c>
      <c r="H39" s="24">
        <v>2768.0</v>
      </c>
      <c r="I39" s="25"/>
      <c r="J39" s="26">
        <v>-25.6358</v>
      </c>
      <c r="K39" s="26">
        <v>-53.2122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4103040.0</v>
      </c>
      <c r="B40" s="18" t="s">
        <v>3081</v>
      </c>
      <c r="C40" s="19">
        <v>6780.0</v>
      </c>
      <c r="D40" s="19">
        <v>3345.0</v>
      </c>
      <c r="E40" s="19">
        <v>3204.0</v>
      </c>
      <c r="F40" s="19">
        <v>1544.0</v>
      </c>
      <c r="G40" s="19">
        <v>5005.0</v>
      </c>
      <c r="H40" s="19">
        <v>6549.0</v>
      </c>
      <c r="I40" s="20"/>
      <c r="J40" s="21">
        <v>-24.8689</v>
      </c>
      <c r="K40" s="21">
        <v>-51.6275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4103057.0</v>
      </c>
      <c r="B41" s="23" t="s">
        <v>3082</v>
      </c>
      <c r="C41" s="24">
        <v>8423.0</v>
      </c>
      <c r="D41" s="24">
        <v>3994.0</v>
      </c>
      <c r="E41" s="24">
        <v>3917.0</v>
      </c>
      <c r="F41" s="24">
        <v>4900.0</v>
      </c>
      <c r="G41" s="24">
        <v>3011.0</v>
      </c>
      <c r="H41" s="24">
        <v>7911.0</v>
      </c>
      <c r="I41" s="25"/>
      <c r="J41" s="26">
        <v>-25.4356</v>
      </c>
      <c r="K41" s="26">
        <v>-53.4081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4103107.0</v>
      </c>
      <c r="B42" s="18" t="s">
        <v>3083</v>
      </c>
      <c r="C42" s="19">
        <v>9050.0</v>
      </c>
      <c r="D42" s="19">
        <v>5570.0</v>
      </c>
      <c r="E42" s="19">
        <v>5435.0</v>
      </c>
      <c r="F42" s="19">
        <v>5136.0</v>
      </c>
      <c r="G42" s="19">
        <v>5869.0</v>
      </c>
      <c r="H42" s="19">
        <v>11005.0</v>
      </c>
      <c r="I42" s="20"/>
      <c r="J42" s="21">
        <v>-25.2061</v>
      </c>
      <c r="K42" s="21">
        <v>-49.115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4103156.0</v>
      </c>
      <c r="B43" s="23" t="s">
        <v>3084</v>
      </c>
      <c r="C43" s="24">
        <v>4154.0</v>
      </c>
      <c r="D43" s="24">
        <v>1969.0</v>
      </c>
      <c r="E43" s="24">
        <v>1827.0</v>
      </c>
      <c r="F43" s="24">
        <v>933.0</v>
      </c>
      <c r="G43" s="24">
        <v>2863.0</v>
      </c>
      <c r="H43" s="24">
        <v>3796.0</v>
      </c>
      <c r="I43" s="25"/>
      <c r="J43" s="26">
        <v>-26.1928</v>
      </c>
      <c r="K43" s="26">
        <v>-53.5969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4103206.0</v>
      </c>
      <c r="B44" s="18" t="s">
        <v>1945</v>
      </c>
      <c r="C44" s="19">
        <v>6173.0</v>
      </c>
      <c r="D44" s="19">
        <v>3228.0</v>
      </c>
      <c r="E44" s="19">
        <v>3340.0</v>
      </c>
      <c r="F44" s="19">
        <v>5337.0</v>
      </c>
      <c r="G44" s="19">
        <v>1231.0</v>
      </c>
      <c r="H44" s="19">
        <v>6568.0</v>
      </c>
      <c r="I44" s="20"/>
      <c r="J44" s="21">
        <v>-6.445</v>
      </c>
      <c r="K44" s="21">
        <v>-37.9294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4103222.0</v>
      </c>
      <c r="B45" s="23" t="s">
        <v>3085</v>
      </c>
      <c r="C45" s="24">
        <v>3392.0</v>
      </c>
      <c r="D45" s="24">
        <v>1639.0</v>
      </c>
      <c r="E45" s="24">
        <v>1657.0</v>
      </c>
      <c r="F45" s="24">
        <v>1581.0</v>
      </c>
      <c r="G45" s="24">
        <v>1715.0</v>
      </c>
      <c r="H45" s="24">
        <v>3296.0</v>
      </c>
      <c r="I45" s="25"/>
      <c r="J45" s="26">
        <v>-26.0758</v>
      </c>
      <c r="K45" s="26">
        <v>-52.8342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4103305.0</v>
      </c>
      <c r="B46" s="18" t="s">
        <v>3086</v>
      </c>
      <c r="C46" s="19">
        <v>9453.0</v>
      </c>
      <c r="D46" s="19">
        <v>3937.0</v>
      </c>
      <c r="E46" s="19">
        <v>3940.0</v>
      </c>
      <c r="F46" s="19">
        <v>5809.0</v>
      </c>
      <c r="G46" s="19">
        <v>2068.0</v>
      </c>
      <c r="H46" s="19">
        <v>7877.0</v>
      </c>
      <c r="I46" s="20"/>
      <c r="J46" s="21">
        <v>-23.9411</v>
      </c>
      <c r="K46" s="21">
        <v>-51.5875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4103354.0</v>
      </c>
      <c r="B47" s="23" t="s">
        <v>3087</v>
      </c>
      <c r="C47" s="24">
        <v>6191.0</v>
      </c>
      <c r="D47" s="24">
        <v>2938.0</v>
      </c>
      <c r="E47" s="24">
        <v>2797.0</v>
      </c>
      <c r="F47" s="24">
        <v>3417.0</v>
      </c>
      <c r="G47" s="24">
        <v>2318.0</v>
      </c>
      <c r="H47" s="24">
        <v>5735.0</v>
      </c>
      <c r="I47" s="25"/>
      <c r="J47" s="26">
        <v>-24.8164</v>
      </c>
      <c r="K47" s="26">
        <v>-53.1217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4103370.0</v>
      </c>
      <c r="B48" s="18" t="s">
        <v>3088</v>
      </c>
      <c r="C48" s="19">
        <v>3889.0</v>
      </c>
      <c r="D48" s="19">
        <v>1602.0</v>
      </c>
      <c r="E48" s="19">
        <v>1607.0</v>
      </c>
      <c r="F48" s="19">
        <v>2178.0</v>
      </c>
      <c r="G48" s="19">
        <v>1031.0</v>
      </c>
      <c r="H48" s="19">
        <v>3209.0</v>
      </c>
      <c r="I48" s="20"/>
      <c r="J48" s="21">
        <v>-24.1969</v>
      </c>
      <c r="K48" s="21">
        <v>-53.5247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4103404.0</v>
      </c>
      <c r="B49" s="23" t="s">
        <v>3089</v>
      </c>
      <c r="C49" s="24">
        <v>2485.0</v>
      </c>
      <c r="D49" s="24">
        <v>1376.0</v>
      </c>
      <c r="E49" s="24">
        <v>1319.0</v>
      </c>
      <c r="F49" s="24">
        <v>2195.0</v>
      </c>
      <c r="G49" s="24">
        <v>500.0</v>
      </c>
      <c r="H49" s="24">
        <v>2695.0</v>
      </c>
      <c r="I49" s="25"/>
      <c r="J49" s="26">
        <v>-22.7925</v>
      </c>
      <c r="K49" s="26">
        <v>-51.7161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4103453.0</v>
      </c>
      <c r="B50" s="18" t="s">
        <v>3090</v>
      </c>
      <c r="C50" s="19">
        <v>11143.0</v>
      </c>
      <c r="D50" s="19">
        <v>7287.0</v>
      </c>
      <c r="E50" s="19">
        <v>7264.0</v>
      </c>
      <c r="F50" s="19">
        <v>12316.0</v>
      </c>
      <c r="G50" s="19">
        <v>2235.0</v>
      </c>
      <c r="H50" s="19">
        <v>14551.0</v>
      </c>
      <c r="I50" s="20"/>
      <c r="J50" s="21">
        <v>-24.6178</v>
      </c>
      <c r="K50" s="21">
        <v>-53.32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4103479.0</v>
      </c>
      <c r="B51" s="23" t="s">
        <v>3091</v>
      </c>
      <c r="C51" s="24">
        <v>4648.0</v>
      </c>
      <c r="D51" s="24">
        <v>2167.0</v>
      </c>
      <c r="E51" s="24">
        <v>2118.0</v>
      </c>
      <c r="F51" s="24">
        <v>3323.0</v>
      </c>
      <c r="G51" s="24">
        <v>962.0</v>
      </c>
      <c r="H51" s="24">
        <v>4285.0</v>
      </c>
      <c r="I51" s="25"/>
      <c r="J51" s="26">
        <v>-23.9022</v>
      </c>
      <c r="K51" s="26">
        <v>-53.5125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4103503.0</v>
      </c>
      <c r="B52" s="18" t="s">
        <v>3092</v>
      </c>
      <c r="C52" s="19">
        <v>7678.0</v>
      </c>
      <c r="D52" s="19">
        <v>4051.0</v>
      </c>
      <c r="E52" s="19">
        <v>4018.0</v>
      </c>
      <c r="F52" s="19">
        <v>6028.0</v>
      </c>
      <c r="G52" s="19">
        <v>2041.0</v>
      </c>
      <c r="H52" s="19">
        <v>8069.0</v>
      </c>
      <c r="I52" s="20"/>
      <c r="J52" s="21">
        <v>-23.65</v>
      </c>
      <c r="K52" s="21">
        <v>-51.355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4103602.0</v>
      </c>
      <c r="B53" s="23" t="s">
        <v>3093</v>
      </c>
      <c r="C53" s="24">
        <v>22740.0</v>
      </c>
      <c r="D53" s="24">
        <v>11640.0</v>
      </c>
      <c r="E53" s="24">
        <v>12231.0</v>
      </c>
      <c r="F53" s="24">
        <v>22348.0</v>
      </c>
      <c r="G53" s="24">
        <v>1523.0</v>
      </c>
      <c r="H53" s="24">
        <v>23871.0</v>
      </c>
      <c r="I53" s="25"/>
      <c r="J53" s="26">
        <v>-23.0464</v>
      </c>
      <c r="K53" s="26">
        <v>-50.0736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4103701.0</v>
      </c>
      <c r="B54" s="18" t="s">
        <v>3094</v>
      </c>
      <c r="C54" s="19">
        <v>88186.0</v>
      </c>
      <c r="D54" s="19">
        <v>47302.0</v>
      </c>
      <c r="E54" s="19">
        <v>49433.0</v>
      </c>
      <c r="F54" s="19">
        <v>92956.0</v>
      </c>
      <c r="G54" s="19">
        <v>3779.0</v>
      </c>
      <c r="H54" s="19">
        <v>96735.0</v>
      </c>
      <c r="I54" s="20"/>
      <c r="J54" s="21">
        <v>-23.2758</v>
      </c>
      <c r="K54" s="21">
        <v>-51.2783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4103800.0</v>
      </c>
      <c r="B55" s="67" t="s">
        <v>3095</v>
      </c>
      <c r="C55" s="68">
        <v>6688.0</v>
      </c>
      <c r="D55" s="68">
        <v>3674.0</v>
      </c>
      <c r="E55" s="68">
        <v>3562.0</v>
      </c>
      <c r="F55" s="68">
        <v>5475.0</v>
      </c>
      <c r="G55" s="68">
        <v>1761.0</v>
      </c>
      <c r="H55" s="68">
        <v>7236.0</v>
      </c>
      <c r="I55" s="147"/>
      <c r="J55" s="26">
        <v>-23.5828</v>
      </c>
      <c r="K55" s="26">
        <v>-51.5783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4103909.0</v>
      </c>
      <c r="B56" s="18" t="s">
        <v>3096</v>
      </c>
      <c r="C56" s="19">
        <v>17018.0</v>
      </c>
      <c r="D56" s="19">
        <v>7650.0</v>
      </c>
      <c r="E56" s="19">
        <v>7743.0</v>
      </c>
      <c r="F56" s="19">
        <v>12556.0</v>
      </c>
      <c r="G56" s="19">
        <v>2837.0</v>
      </c>
      <c r="H56" s="19">
        <v>15393.0</v>
      </c>
      <c r="I56" s="20"/>
      <c r="J56" s="21">
        <v>-24.5917</v>
      </c>
      <c r="K56" s="21">
        <v>-52.7989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4103958.0</v>
      </c>
      <c r="B57" s="23" t="s">
        <v>3097</v>
      </c>
      <c r="C57" s="24">
        <v>4365.0</v>
      </c>
      <c r="D57" s="24">
        <v>2134.0</v>
      </c>
      <c r="E57" s="24">
        <v>1942.0</v>
      </c>
      <c r="F57" s="24">
        <v>1388.0</v>
      </c>
      <c r="G57" s="24">
        <v>2688.0</v>
      </c>
      <c r="H57" s="24">
        <v>4076.0</v>
      </c>
      <c r="I57" s="25"/>
      <c r="J57" s="26">
        <v>-25.0794</v>
      </c>
      <c r="K57" s="26">
        <v>-51.8269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4104006.0</v>
      </c>
      <c r="B58" s="18" t="s">
        <v>3098</v>
      </c>
      <c r="C58" s="19">
        <v>34566.0</v>
      </c>
      <c r="D58" s="19">
        <v>19220.0</v>
      </c>
      <c r="E58" s="19">
        <v>19536.0</v>
      </c>
      <c r="F58" s="19">
        <v>31937.0</v>
      </c>
      <c r="G58" s="19">
        <v>6819.0</v>
      </c>
      <c r="H58" s="19">
        <v>38756.0</v>
      </c>
      <c r="I58" s="20"/>
      <c r="J58" s="21">
        <v>-25.3056</v>
      </c>
      <c r="K58" s="21">
        <v>-49.0553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4104055.0</v>
      </c>
      <c r="B59" s="23" t="s">
        <v>3099</v>
      </c>
      <c r="C59" s="24">
        <v>5128.0</v>
      </c>
      <c r="D59" s="24">
        <v>2215.0</v>
      </c>
      <c r="E59" s="24">
        <v>2192.0</v>
      </c>
      <c r="F59" s="24">
        <v>2580.0</v>
      </c>
      <c r="G59" s="24">
        <v>1827.0</v>
      </c>
      <c r="H59" s="24">
        <v>4407.0</v>
      </c>
      <c r="I59" s="25"/>
      <c r="J59" s="26">
        <v>-25.0311</v>
      </c>
      <c r="K59" s="26">
        <v>-52.9925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4104105.0</v>
      </c>
      <c r="B60" s="18" t="s">
        <v>3100</v>
      </c>
      <c r="C60" s="19">
        <v>6335.0</v>
      </c>
      <c r="D60" s="19">
        <v>3677.0</v>
      </c>
      <c r="E60" s="19">
        <v>3448.0</v>
      </c>
      <c r="F60" s="19">
        <v>4194.0</v>
      </c>
      <c r="G60" s="19">
        <v>2931.0</v>
      </c>
      <c r="H60" s="19">
        <v>7125.0</v>
      </c>
      <c r="I60" s="20"/>
      <c r="J60" s="21">
        <v>-25.9781</v>
      </c>
      <c r="K60" s="21">
        <v>-49.6828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4104204.0</v>
      </c>
      <c r="B61" s="23" t="s">
        <v>3101</v>
      </c>
      <c r="C61" s="24">
        <v>92782.0</v>
      </c>
      <c r="D61" s="24">
        <v>55735.0</v>
      </c>
      <c r="E61" s="24">
        <v>56751.0</v>
      </c>
      <c r="F61" s="24">
        <v>94253.0</v>
      </c>
      <c r="G61" s="24">
        <v>18233.0</v>
      </c>
      <c r="H61" s="24">
        <v>112486.0</v>
      </c>
      <c r="I61" s="25"/>
      <c r="J61" s="26">
        <v>-25.4586</v>
      </c>
      <c r="K61" s="26">
        <v>-49.5283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4104253.0</v>
      </c>
      <c r="B62" s="18" t="s">
        <v>3102</v>
      </c>
      <c r="C62" s="19">
        <v>20409.0</v>
      </c>
      <c r="D62" s="19">
        <v>12504.0</v>
      </c>
      <c r="E62" s="19">
        <v>12332.0</v>
      </c>
      <c r="F62" s="19">
        <v>19548.0</v>
      </c>
      <c r="G62" s="19">
        <v>5288.0</v>
      </c>
      <c r="H62" s="19">
        <v>24836.0</v>
      </c>
      <c r="I62" s="20"/>
      <c r="J62" s="21">
        <v>-25.3686</v>
      </c>
      <c r="K62" s="21">
        <v>-49.4514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4104303.0</v>
      </c>
      <c r="B63" s="23" t="s">
        <v>3103</v>
      </c>
      <c r="C63" s="24">
        <v>80476.0</v>
      </c>
      <c r="D63" s="24">
        <v>42085.0</v>
      </c>
      <c r="E63" s="24">
        <v>45202.0</v>
      </c>
      <c r="F63" s="24">
        <v>82757.0</v>
      </c>
      <c r="G63" s="24">
        <v>4530.0</v>
      </c>
      <c r="H63" s="24">
        <v>87287.0</v>
      </c>
      <c r="I63" s="25"/>
      <c r="J63" s="26">
        <v>-24.0456</v>
      </c>
      <c r="K63" s="26">
        <v>-52.3831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4104402.0</v>
      </c>
      <c r="B64" s="18" t="s">
        <v>3104</v>
      </c>
      <c r="C64" s="19">
        <v>18795.0</v>
      </c>
      <c r="D64" s="19">
        <v>8551.0</v>
      </c>
      <c r="E64" s="19">
        <v>8111.0</v>
      </c>
      <c r="F64" s="19">
        <v>4759.0</v>
      </c>
      <c r="G64" s="19">
        <v>11903.0</v>
      </c>
      <c r="H64" s="19">
        <v>16662.0</v>
      </c>
      <c r="I64" s="20"/>
      <c r="J64" s="21">
        <v>-24.5669</v>
      </c>
      <c r="K64" s="21">
        <v>-51.3333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4104428.0</v>
      </c>
      <c r="B65" s="23" t="s">
        <v>3105</v>
      </c>
      <c r="C65" s="24">
        <v>14185.0</v>
      </c>
      <c r="D65" s="24">
        <v>7551.0</v>
      </c>
      <c r="E65" s="24">
        <v>7431.0</v>
      </c>
      <c r="F65" s="24">
        <v>7011.0</v>
      </c>
      <c r="G65" s="24">
        <v>7971.0</v>
      </c>
      <c r="H65" s="24">
        <v>14982.0</v>
      </c>
      <c r="I65" s="25"/>
      <c r="J65" s="26">
        <v>-25.5722</v>
      </c>
      <c r="K65" s="26">
        <v>-52.0558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4104451.0</v>
      </c>
      <c r="B66" s="18" t="s">
        <v>1988</v>
      </c>
      <c r="C66" s="19">
        <v>12810.0</v>
      </c>
      <c r="D66" s="19">
        <v>6562.0</v>
      </c>
      <c r="E66" s="19">
        <v>6390.0</v>
      </c>
      <c r="F66" s="19">
        <v>8509.0</v>
      </c>
      <c r="G66" s="19">
        <v>4443.0</v>
      </c>
      <c r="H66" s="19">
        <v>12952.0</v>
      </c>
      <c r="I66" s="20"/>
      <c r="J66" s="21">
        <v>-21.9811</v>
      </c>
      <c r="K66" s="21">
        <v>-42.3681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4104501.0</v>
      </c>
      <c r="B67" s="23" t="s">
        <v>2180</v>
      </c>
      <c r="C67" s="24">
        <v>18239.0</v>
      </c>
      <c r="D67" s="24">
        <v>9152.0</v>
      </c>
      <c r="E67" s="24">
        <v>9360.0</v>
      </c>
      <c r="F67" s="24">
        <v>11136.0</v>
      </c>
      <c r="G67" s="24">
        <v>7376.0</v>
      </c>
      <c r="H67" s="24">
        <v>18512.0</v>
      </c>
      <c r="I67" s="25"/>
      <c r="J67" s="26">
        <v>-1.1958</v>
      </c>
      <c r="K67" s="26">
        <v>-47.1808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4104600.0</v>
      </c>
      <c r="B68" s="18" t="s">
        <v>3106</v>
      </c>
      <c r="C68" s="19">
        <v>14377.0</v>
      </c>
      <c r="D68" s="19">
        <v>7457.0</v>
      </c>
      <c r="E68" s="19">
        <v>7479.0</v>
      </c>
      <c r="F68" s="19">
        <v>11456.0</v>
      </c>
      <c r="G68" s="19">
        <v>3480.0</v>
      </c>
      <c r="H68" s="19">
        <v>14936.0</v>
      </c>
      <c r="I68" s="20"/>
      <c r="J68" s="21">
        <v>-25.4792</v>
      </c>
      <c r="K68" s="21">
        <v>-53.6142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4104659.0</v>
      </c>
      <c r="B69" s="23" t="s">
        <v>3107</v>
      </c>
      <c r="C69" s="24">
        <v>14860.0</v>
      </c>
      <c r="D69" s="24">
        <v>9703.0</v>
      </c>
      <c r="E69" s="24">
        <v>9468.0</v>
      </c>
      <c r="F69" s="24">
        <v>13926.0</v>
      </c>
      <c r="G69" s="24">
        <v>5245.0</v>
      </c>
      <c r="H69" s="24">
        <v>19171.0</v>
      </c>
      <c r="I69" s="25"/>
      <c r="J69" s="26">
        <v>-24.9178</v>
      </c>
      <c r="K69" s="26">
        <v>-50.0972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4104709.0</v>
      </c>
      <c r="B70" s="18" t="s">
        <v>3108</v>
      </c>
      <c r="C70" s="19">
        <v>13305.0</v>
      </c>
      <c r="D70" s="19">
        <v>6932.0</v>
      </c>
      <c r="E70" s="19">
        <v>6774.0</v>
      </c>
      <c r="F70" s="19">
        <v>9354.0</v>
      </c>
      <c r="G70" s="19">
        <v>4352.0</v>
      </c>
      <c r="H70" s="19">
        <v>13706.0</v>
      </c>
      <c r="I70" s="20"/>
      <c r="J70" s="21">
        <v>-23.425</v>
      </c>
      <c r="K70" s="21">
        <v>-49.7208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4104808.0</v>
      </c>
      <c r="B71" s="23" t="s">
        <v>515</v>
      </c>
      <c r="C71" s="24">
        <v>245369.0</v>
      </c>
      <c r="D71" s="24">
        <v>139727.0</v>
      </c>
      <c r="E71" s="24">
        <v>146445.0</v>
      </c>
      <c r="F71" s="24">
        <v>270009.0</v>
      </c>
      <c r="G71" s="24">
        <v>16163.0</v>
      </c>
      <c r="H71" s="24">
        <v>286172.0</v>
      </c>
      <c r="I71" s="25"/>
      <c r="J71" s="26">
        <v>-4.1331</v>
      </c>
      <c r="K71" s="26">
        <v>-38.2419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4104907.0</v>
      </c>
      <c r="B72" s="18" t="s">
        <v>3109</v>
      </c>
      <c r="C72" s="19">
        <v>63581.0</v>
      </c>
      <c r="D72" s="19">
        <v>33404.0</v>
      </c>
      <c r="E72" s="19">
        <v>33678.0</v>
      </c>
      <c r="F72" s="19">
        <v>49254.0</v>
      </c>
      <c r="G72" s="19">
        <v>17828.0</v>
      </c>
      <c r="H72" s="19">
        <v>67082.0</v>
      </c>
      <c r="I72" s="20"/>
      <c r="J72" s="21">
        <v>-24.7911</v>
      </c>
      <c r="K72" s="21">
        <v>-50.0119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4105003.0</v>
      </c>
      <c r="B73" s="23" t="s">
        <v>3110</v>
      </c>
      <c r="C73" s="24">
        <v>10421.0</v>
      </c>
      <c r="D73" s="24">
        <v>5192.0</v>
      </c>
      <c r="E73" s="24">
        <v>5016.0</v>
      </c>
      <c r="F73" s="24">
        <v>5344.0</v>
      </c>
      <c r="G73" s="24">
        <v>4864.0</v>
      </c>
      <c r="H73" s="24">
        <v>10208.0</v>
      </c>
      <c r="I73" s="25"/>
      <c r="J73" s="26">
        <v>-25.2031</v>
      </c>
      <c r="K73" s="26">
        <v>-53.1567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4105102.0</v>
      </c>
      <c r="B74" s="18" t="s">
        <v>3111</v>
      </c>
      <c r="C74" s="19">
        <v>11817.0</v>
      </c>
      <c r="D74" s="19">
        <v>5553.0</v>
      </c>
      <c r="E74" s="19">
        <v>5625.0</v>
      </c>
      <c r="F74" s="19">
        <v>9327.0</v>
      </c>
      <c r="G74" s="19">
        <v>1851.0</v>
      </c>
      <c r="H74" s="19">
        <v>11178.0</v>
      </c>
      <c r="I74" s="20"/>
      <c r="J74" s="21">
        <v>-22.8211</v>
      </c>
      <c r="K74" s="21">
        <v>-51.5953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4105201.0</v>
      </c>
      <c r="B75" s="23" t="s">
        <v>3112</v>
      </c>
      <c r="C75" s="24">
        <v>16352.0</v>
      </c>
      <c r="D75" s="24">
        <v>8725.0</v>
      </c>
      <c r="E75" s="24">
        <v>8223.0</v>
      </c>
      <c r="F75" s="24">
        <v>4814.0</v>
      </c>
      <c r="G75" s="24">
        <v>12134.0</v>
      </c>
      <c r="H75" s="24">
        <v>16948.0</v>
      </c>
      <c r="I75" s="25"/>
      <c r="J75" s="26">
        <v>-24.8236</v>
      </c>
      <c r="K75" s="26">
        <v>-49.2611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4105300.0</v>
      </c>
      <c r="B76" s="18" t="s">
        <v>3113</v>
      </c>
      <c r="C76" s="19">
        <v>10445.0</v>
      </c>
      <c r="D76" s="19">
        <v>5413.0</v>
      </c>
      <c r="E76" s="19">
        <v>5619.0</v>
      </c>
      <c r="F76" s="19">
        <v>8387.0</v>
      </c>
      <c r="G76" s="19">
        <v>2645.0</v>
      </c>
      <c r="H76" s="19">
        <v>11032.0</v>
      </c>
      <c r="I76" s="20"/>
      <c r="J76" s="21">
        <v>-25.1467</v>
      </c>
      <c r="K76" s="21">
        <v>-53.8486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4105409.0</v>
      </c>
      <c r="B77" s="23" t="s">
        <v>3114</v>
      </c>
      <c r="C77" s="24">
        <v>20543.0</v>
      </c>
      <c r="D77" s="24">
        <v>9769.0</v>
      </c>
      <c r="E77" s="24">
        <v>9904.0</v>
      </c>
      <c r="F77" s="24">
        <v>12503.0</v>
      </c>
      <c r="G77" s="24">
        <v>7170.0</v>
      </c>
      <c r="H77" s="24">
        <v>19673.0</v>
      </c>
      <c r="I77" s="25"/>
      <c r="J77" s="26">
        <v>-25.8558</v>
      </c>
      <c r="K77" s="26">
        <v>-52.5233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4105508.0</v>
      </c>
      <c r="B78" s="18" t="s">
        <v>3115</v>
      </c>
      <c r="C78" s="19">
        <v>57401.0</v>
      </c>
      <c r="D78" s="19">
        <v>34042.0</v>
      </c>
      <c r="E78" s="19">
        <v>35920.0</v>
      </c>
      <c r="F78" s="19">
        <v>62282.0</v>
      </c>
      <c r="G78" s="19">
        <v>7680.0</v>
      </c>
      <c r="H78" s="19">
        <v>69962.0</v>
      </c>
      <c r="I78" s="20"/>
      <c r="J78" s="21">
        <v>-23.6633</v>
      </c>
      <c r="K78" s="21">
        <v>-52.605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4105607.0</v>
      </c>
      <c r="B79" s="23" t="s">
        <v>3116</v>
      </c>
      <c r="C79" s="24">
        <v>9531.0</v>
      </c>
      <c r="D79" s="24">
        <v>5534.0</v>
      </c>
      <c r="E79" s="24">
        <v>5533.0</v>
      </c>
      <c r="F79" s="24">
        <v>9181.0</v>
      </c>
      <c r="G79" s="24">
        <v>1886.0</v>
      </c>
      <c r="H79" s="24">
        <v>11067.0</v>
      </c>
      <c r="I79" s="25"/>
      <c r="J79" s="26">
        <v>-23.3803</v>
      </c>
      <c r="K79" s="26">
        <v>-52.9447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4105706.0</v>
      </c>
      <c r="B80" s="18" t="s">
        <v>3117</v>
      </c>
      <c r="C80" s="19">
        <v>18338.0</v>
      </c>
      <c r="D80" s="19">
        <v>8438.0</v>
      </c>
      <c r="E80" s="19">
        <v>8794.0</v>
      </c>
      <c r="F80" s="19">
        <v>14756.0</v>
      </c>
      <c r="G80" s="19">
        <v>2476.0</v>
      </c>
      <c r="H80" s="19">
        <v>17232.0</v>
      </c>
      <c r="I80" s="20"/>
      <c r="J80" s="21">
        <v>-26.3958</v>
      </c>
      <c r="K80" s="21">
        <v>-52.4708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4105805.0</v>
      </c>
      <c r="B81" s="23" t="s">
        <v>3118</v>
      </c>
      <c r="C81" s="24">
        <v>183329.0</v>
      </c>
      <c r="D81" s="24">
        <v>105039.0</v>
      </c>
      <c r="E81" s="24">
        <v>107988.0</v>
      </c>
      <c r="F81" s="24">
        <v>203251.0</v>
      </c>
      <c r="G81" s="24">
        <v>9776.0</v>
      </c>
      <c r="H81" s="24">
        <v>213027.0</v>
      </c>
      <c r="I81" s="25"/>
      <c r="J81" s="26">
        <v>-25.2917</v>
      </c>
      <c r="K81" s="26">
        <v>-49.2242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4105904.0</v>
      </c>
      <c r="B82" s="137" t="s">
        <v>3119</v>
      </c>
      <c r="C82" s="138">
        <v>20957.0</v>
      </c>
      <c r="D82" s="138">
        <v>11045.0</v>
      </c>
      <c r="E82" s="138">
        <v>11302.0</v>
      </c>
      <c r="F82" s="138">
        <v>21007.0</v>
      </c>
      <c r="G82" s="138">
        <v>1340.0</v>
      </c>
      <c r="H82" s="138">
        <v>22347.0</v>
      </c>
      <c r="I82" s="142"/>
      <c r="J82" s="21">
        <v>-22.8375</v>
      </c>
      <c r="K82" s="21">
        <v>-51.9731</v>
      </c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ht="15.75" customHeight="1">
      <c r="A83" s="22">
        <v>4106001.0</v>
      </c>
      <c r="B83" s="23" t="s">
        <v>3120</v>
      </c>
      <c r="C83" s="24">
        <v>7851.0</v>
      </c>
      <c r="D83" s="24">
        <v>4237.0</v>
      </c>
      <c r="E83" s="24">
        <v>4042.0</v>
      </c>
      <c r="F83" s="24">
        <v>4834.0</v>
      </c>
      <c r="G83" s="24">
        <v>3445.0</v>
      </c>
      <c r="H83" s="24">
        <v>8279.0</v>
      </c>
      <c r="I83" s="25"/>
      <c r="J83" s="26">
        <v>-23.5511</v>
      </c>
      <c r="K83" s="26">
        <v>-50.5536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4106100.0</v>
      </c>
      <c r="B84" s="18" t="s">
        <v>3121</v>
      </c>
      <c r="C84" s="19">
        <v>3463.0</v>
      </c>
      <c r="D84" s="19">
        <v>1830.0</v>
      </c>
      <c r="E84" s="19">
        <v>1797.0</v>
      </c>
      <c r="F84" s="19">
        <v>2513.0</v>
      </c>
      <c r="G84" s="19">
        <v>1114.0</v>
      </c>
      <c r="H84" s="19">
        <v>3627.0</v>
      </c>
      <c r="I84" s="20"/>
      <c r="J84" s="21">
        <v>-23.6297</v>
      </c>
      <c r="K84" s="21">
        <v>-50.1686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4106209.0</v>
      </c>
      <c r="B85" s="23" t="s">
        <v>3122</v>
      </c>
      <c r="C85" s="24">
        <v>13241.0</v>
      </c>
      <c r="D85" s="24">
        <v>8099.0</v>
      </c>
      <c r="E85" s="24">
        <v>7793.0</v>
      </c>
      <c r="F85" s="24">
        <v>9233.0</v>
      </c>
      <c r="G85" s="24">
        <v>6659.0</v>
      </c>
      <c r="H85" s="24">
        <v>15892.0</v>
      </c>
      <c r="I85" s="25"/>
      <c r="J85" s="26">
        <v>-25.6756</v>
      </c>
      <c r="K85" s="26">
        <v>-49.5347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4106308.0</v>
      </c>
      <c r="B86" s="18" t="s">
        <v>3123</v>
      </c>
      <c r="C86" s="19">
        <v>15803.0</v>
      </c>
      <c r="D86" s="19">
        <v>7965.0</v>
      </c>
      <c r="E86" s="19">
        <v>8337.0</v>
      </c>
      <c r="F86" s="19">
        <v>13964.0</v>
      </c>
      <c r="G86" s="19">
        <v>2338.0</v>
      </c>
      <c r="H86" s="19">
        <v>16302.0</v>
      </c>
      <c r="I86" s="20"/>
      <c r="J86" s="21">
        <v>-24.7989</v>
      </c>
      <c r="K86" s="21">
        <v>-53.3067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4106407.0</v>
      </c>
      <c r="B87" s="23" t="s">
        <v>3124</v>
      </c>
      <c r="C87" s="24">
        <v>46861.0</v>
      </c>
      <c r="D87" s="24">
        <v>22698.0</v>
      </c>
      <c r="E87" s="24">
        <v>24227.0</v>
      </c>
      <c r="F87" s="24">
        <v>44305.0</v>
      </c>
      <c r="G87" s="24">
        <v>2620.0</v>
      </c>
      <c r="H87" s="24">
        <v>46925.0</v>
      </c>
      <c r="I87" s="25"/>
      <c r="J87" s="26">
        <v>-23.1811</v>
      </c>
      <c r="K87" s="26">
        <v>-50.6467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4106456.0</v>
      </c>
      <c r="B88" s="18" t="s">
        <v>3125</v>
      </c>
      <c r="C88" s="19">
        <v>7004.0</v>
      </c>
      <c r="D88" s="19">
        <v>3792.0</v>
      </c>
      <c r="E88" s="19">
        <v>3446.0</v>
      </c>
      <c r="F88" s="19">
        <v>1753.0</v>
      </c>
      <c r="G88" s="19">
        <v>5485.0</v>
      </c>
      <c r="H88" s="19">
        <v>7238.0</v>
      </c>
      <c r="I88" s="20"/>
      <c r="J88" s="21">
        <v>-26.2278</v>
      </c>
      <c r="K88" s="21">
        <v>-52.0319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4106506.0</v>
      </c>
      <c r="B89" s="23" t="s">
        <v>3126</v>
      </c>
      <c r="C89" s="24">
        <v>23306.0</v>
      </c>
      <c r="D89" s="24">
        <v>10613.0</v>
      </c>
      <c r="E89" s="24">
        <v>11124.0</v>
      </c>
      <c r="F89" s="24">
        <v>15432.0</v>
      </c>
      <c r="G89" s="24">
        <v>6305.0</v>
      </c>
      <c r="H89" s="24">
        <v>21737.0</v>
      </c>
      <c r="I89" s="25"/>
      <c r="J89" s="26">
        <v>-25.9797</v>
      </c>
      <c r="K89" s="26">
        <v>-52.5678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4106555.0</v>
      </c>
      <c r="B90" s="18" t="s">
        <v>3127</v>
      </c>
      <c r="C90" s="19">
        <v>4946.0</v>
      </c>
      <c r="D90" s="19">
        <v>2034.0</v>
      </c>
      <c r="E90" s="19">
        <v>1969.0</v>
      </c>
      <c r="F90" s="19">
        <v>2128.0</v>
      </c>
      <c r="G90" s="19">
        <v>1875.0</v>
      </c>
      <c r="H90" s="19">
        <v>4003.0</v>
      </c>
      <c r="I90" s="20"/>
      <c r="J90" s="21">
        <v>-24.1011</v>
      </c>
      <c r="K90" s="21">
        <v>-52.1197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4106803.0</v>
      </c>
      <c r="B91" s="23" t="s">
        <v>3128</v>
      </c>
      <c r="C91" s="24">
        <v>17667.0</v>
      </c>
      <c r="D91" s="24">
        <v>9328.0</v>
      </c>
      <c r="E91" s="24">
        <v>8715.0</v>
      </c>
      <c r="F91" s="24">
        <v>6057.0</v>
      </c>
      <c r="G91" s="24">
        <v>11986.0</v>
      </c>
      <c r="H91" s="24">
        <v>18043.0</v>
      </c>
      <c r="I91" s="25"/>
      <c r="J91" s="26">
        <v>-26.0175</v>
      </c>
      <c r="K91" s="26">
        <v>-51.3467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4106571.0</v>
      </c>
      <c r="B92" s="18" t="s">
        <v>3129</v>
      </c>
      <c r="C92" s="19">
        <v>4394.0</v>
      </c>
      <c r="D92" s="19">
        <v>2131.0</v>
      </c>
      <c r="E92" s="19">
        <v>2143.0</v>
      </c>
      <c r="F92" s="19">
        <v>2619.0</v>
      </c>
      <c r="G92" s="19">
        <v>1655.0</v>
      </c>
      <c r="H92" s="19">
        <v>4274.0</v>
      </c>
      <c r="I92" s="20"/>
      <c r="J92" s="21">
        <v>-25.6156</v>
      </c>
      <c r="K92" s="21">
        <v>-53.1278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4106605.0</v>
      </c>
      <c r="B93" s="23" t="s">
        <v>3130</v>
      </c>
      <c r="C93" s="24">
        <v>20222.0</v>
      </c>
      <c r="D93" s="24">
        <v>9992.0</v>
      </c>
      <c r="E93" s="24">
        <v>10427.0</v>
      </c>
      <c r="F93" s="24">
        <v>17667.0</v>
      </c>
      <c r="G93" s="24">
        <v>2752.0</v>
      </c>
      <c r="H93" s="24">
        <v>20419.0</v>
      </c>
      <c r="I93" s="25"/>
      <c r="J93" s="26">
        <v>-23.785</v>
      </c>
      <c r="K93" s="26">
        <v>-53.0733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4106704.0</v>
      </c>
      <c r="B94" s="18" t="s">
        <v>85</v>
      </c>
      <c r="C94" s="19">
        <v>4759.0</v>
      </c>
      <c r="D94" s="19">
        <v>2310.0</v>
      </c>
      <c r="E94" s="19">
        <v>2253.0</v>
      </c>
      <c r="F94" s="19">
        <v>3404.0</v>
      </c>
      <c r="G94" s="19">
        <v>1159.0</v>
      </c>
      <c r="H94" s="19">
        <v>4563.0</v>
      </c>
      <c r="I94" s="20"/>
      <c r="J94" s="21">
        <v>-7.6311</v>
      </c>
      <c r="K94" s="21">
        <v>-72.67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4106852.0</v>
      </c>
      <c r="B95" s="23" t="s">
        <v>3131</v>
      </c>
      <c r="C95" s="24">
        <v>3459.0</v>
      </c>
      <c r="D95" s="24">
        <v>1635.0</v>
      </c>
      <c r="E95" s="24">
        <v>1527.0</v>
      </c>
      <c r="F95" s="24">
        <v>1503.0</v>
      </c>
      <c r="G95" s="24">
        <v>1659.0</v>
      </c>
      <c r="H95" s="24">
        <v>3162.0</v>
      </c>
      <c r="I95" s="25"/>
      <c r="J95" s="26">
        <v>-24.0133</v>
      </c>
      <c r="K95" s="26">
        <v>-51.4592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4106902.0</v>
      </c>
      <c r="B96" s="18" t="s">
        <v>3132</v>
      </c>
      <c r="C96" s="19">
        <v>1587315.0</v>
      </c>
      <c r="D96" s="19">
        <v>832500.0</v>
      </c>
      <c r="E96" s="19">
        <v>914396.0</v>
      </c>
      <c r="F96" s="19">
        <v>1746896.0</v>
      </c>
      <c r="G96" s="19">
        <v>0.0</v>
      </c>
      <c r="H96" s="19">
        <v>1746896.0</v>
      </c>
      <c r="I96" s="20"/>
      <c r="J96" s="21">
        <v>-25.4278</v>
      </c>
      <c r="K96" s="21">
        <v>-49.2731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4107009.0</v>
      </c>
      <c r="B97" s="23" t="s">
        <v>3133</v>
      </c>
      <c r="C97" s="24">
        <v>12904.0</v>
      </c>
      <c r="D97" s="24">
        <v>7105.0</v>
      </c>
      <c r="E97" s="24">
        <v>6819.0</v>
      </c>
      <c r="F97" s="24">
        <v>9576.0</v>
      </c>
      <c r="G97" s="24">
        <v>4348.0</v>
      </c>
      <c r="H97" s="24">
        <v>13924.0</v>
      </c>
      <c r="I97" s="25"/>
      <c r="J97" s="26">
        <v>-24.0325</v>
      </c>
      <c r="K97" s="26">
        <v>-50.4583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4107108.0</v>
      </c>
      <c r="B98" s="18" t="s">
        <v>3134</v>
      </c>
      <c r="C98" s="19">
        <v>6099.0</v>
      </c>
      <c r="D98" s="19">
        <v>2735.0</v>
      </c>
      <c r="E98" s="19">
        <v>2789.0</v>
      </c>
      <c r="F98" s="19">
        <v>4559.0</v>
      </c>
      <c r="G98" s="19">
        <v>965.0</v>
      </c>
      <c r="H98" s="19">
        <v>5524.0</v>
      </c>
      <c r="I98" s="20"/>
      <c r="J98" s="21">
        <v>-22.6564</v>
      </c>
      <c r="K98" s="21">
        <v>-52.8597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4107124.0</v>
      </c>
      <c r="B99" s="23" t="s">
        <v>3135</v>
      </c>
      <c r="C99" s="24">
        <v>3659.0</v>
      </c>
      <c r="D99" s="24">
        <v>1795.0</v>
      </c>
      <c r="E99" s="24">
        <v>1715.0</v>
      </c>
      <c r="F99" s="24">
        <v>1405.0</v>
      </c>
      <c r="G99" s="24">
        <v>2105.0</v>
      </c>
      <c r="H99" s="24">
        <v>3510.0</v>
      </c>
      <c r="I99" s="25"/>
      <c r="J99" s="26">
        <v>-25.0431</v>
      </c>
      <c r="K99" s="26">
        <v>-52.68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4107157.0</v>
      </c>
      <c r="B100" s="18" t="s">
        <v>3136</v>
      </c>
      <c r="C100" s="19">
        <v>4878.0</v>
      </c>
      <c r="D100" s="19">
        <v>2570.0</v>
      </c>
      <c r="E100" s="19">
        <v>2457.0</v>
      </c>
      <c r="F100" s="19">
        <v>2561.0</v>
      </c>
      <c r="G100" s="19">
        <v>2466.0</v>
      </c>
      <c r="H100" s="19">
        <v>5027.0</v>
      </c>
      <c r="I100" s="20"/>
      <c r="J100" s="21">
        <v>-24.9428</v>
      </c>
      <c r="K100" s="21">
        <v>-54.1033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4107207.0</v>
      </c>
      <c r="B101" s="23" t="s">
        <v>3137</v>
      </c>
      <c r="C101" s="24">
        <v>31986.0</v>
      </c>
      <c r="D101" s="24">
        <v>17995.0</v>
      </c>
      <c r="E101" s="24">
        <v>18203.0</v>
      </c>
      <c r="F101" s="24">
        <v>28115.0</v>
      </c>
      <c r="G101" s="24">
        <v>8083.0</v>
      </c>
      <c r="H101" s="24">
        <v>36198.0</v>
      </c>
      <c r="I101" s="25"/>
      <c r="J101" s="26">
        <v>-25.7336</v>
      </c>
      <c r="K101" s="26">
        <v>-53.0572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4107256.0</v>
      </c>
      <c r="B102" s="18" t="s">
        <v>1816</v>
      </c>
      <c r="C102" s="19">
        <v>6160.0</v>
      </c>
      <c r="D102" s="19">
        <v>3770.0</v>
      </c>
      <c r="E102" s="19">
        <v>3676.0</v>
      </c>
      <c r="F102" s="19">
        <v>5233.0</v>
      </c>
      <c r="G102" s="19">
        <v>2213.0</v>
      </c>
      <c r="H102" s="19">
        <v>7446.0</v>
      </c>
      <c r="I102" s="20"/>
      <c r="J102" s="21">
        <v>-22.0403</v>
      </c>
      <c r="K102" s="21">
        <v>-54.6128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4107306.0</v>
      </c>
      <c r="B103" s="23" t="s">
        <v>3138</v>
      </c>
      <c r="C103" s="24">
        <v>5777.0</v>
      </c>
      <c r="D103" s="24">
        <v>2870.0</v>
      </c>
      <c r="E103" s="24">
        <v>2959.0</v>
      </c>
      <c r="F103" s="24">
        <v>5111.0</v>
      </c>
      <c r="G103" s="24">
        <v>718.0</v>
      </c>
      <c r="H103" s="24">
        <v>5829.0</v>
      </c>
      <c r="I103" s="25"/>
      <c r="J103" s="26">
        <v>-23.5558</v>
      </c>
      <c r="K103" s="26">
        <v>-52.2181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4128633.0</v>
      </c>
      <c r="B104" s="18" t="s">
        <v>3139</v>
      </c>
      <c r="C104" s="19">
        <v>6003.0</v>
      </c>
      <c r="D104" s="19">
        <v>2980.0</v>
      </c>
      <c r="E104" s="19">
        <v>2754.0</v>
      </c>
      <c r="F104" s="19">
        <v>939.0</v>
      </c>
      <c r="G104" s="19">
        <v>4795.0</v>
      </c>
      <c r="H104" s="19">
        <v>5734.0</v>
      </c>
      <c r="I104" s="20"/>
      <c r="J104" s="21">
        <v>-24.5681</v>
      </c>
      <c r="K104" s="21">
        <v>-49.4197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4107405.0</v>
      </c>
      <c r="B105" s="23" t="s">
        <v>3140</v>
      </c>
      <c r="C105" s="24">
        <v>6382.0</v>
      </c>
      <c r="D105" s="24">
        <v>3130.0</v>
      </c>
      <c r="E105" s="24">
        <v>2971.0</v>
      </c>
      <c r="F105" s="24">
        <v>2126.0</v>
      </c>
      <c r="G105" s="24">
        <v>3975.0</v>
      </c>
      <c r="H105" s="24">
        <v>6101.0</v>
      </c>
      <c r="I105" s="25"/>
      <c r="J105" s="26">
        <v>-25.9422</v>
      </c>
      <c r="K105" s="26">
        <v>-53.1644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4107504.0</v>
      </c>
      <c r="B106" s="18" t="s">
        <v>3141</v>
      </c>
      <c r="C106" s="19">
        <v>14082.0</v>
      </c>
      <c r="D106" s="19">
        <v>6929.0</v>
      </c>
      <c r="E106" s="19">
        <v>6991.0</v>
      </c>
      <c r="F106" s="19">
        <v>12288.0</v>
      </c>
      <c r="G106" s="19">
        <v>1632.0</v>
      </c>
      <c r="H106" s="19">
        <v>13920.0</v>
      </c>
      <c r="I106" s="20"/>
      <c r="J106" s="21">
        <v>-23.7972</v>
      </c>
      <c r="K106" s="21">
        <v>-52.2692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4107538.0</v>
      </c>
      <c r="B107" s="23" t="s">
        <v>3142</v>
      </c>
      <c r="C107" s="24">
        <v>3328.0</v>
      </c>
      <c r="D107" s="24">
        <v>1953.0</v>
      </c>
      <c r="E107" s="24">
        <v>1969.0</v>
      </c>
      <c r="F107" s="24">
        <v>2641.0</v>
      </c>
      <c r="G107" s="24">
        <v>1281.0</v>
      </c>
      <c r="H107" s="24">
        <v>3922.0</v>
      </c>
      <c r="I107" s="25"/>
      <c r="J107" s="26">
        <v>-24.7044</v>
      </c>
      <c r="K107" s="26">
        <v>-54.2342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4107520.0</v>
      </c>
      <c r="B108" s="18" t="s">
        <v>3143</v>
      </c>
      <c r="C108" s="19">
        <v>2308.0</v>
      </c>
      <c r="D108" s="19">
        <v>981.0</v>
      </c>
      <c r="E108" s="19">
        <v>989.0</v>
      </c>
      <c r="F108" s="19">
        <v>752.0</v>
      </c>
      <c r="G108" s="19">
        <v>1218.0</v>
      </c>
      <c r="H108" s="19">
        <v>1970.0</v>
      </c>
      <c r="I108" s="20"/>
      <c r="J108" s="21">
        <v>-23.7239</v>
      </c>
      <c r="K108" s="21">
        <v>-53.8108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4107546.0</v>
      </c>
      <c r="B109" s="67" t="s">
        <v>3144</v>
      </c>
      <c r="C109" s="68">
        <v>5388.0</v>
      </c>
      <c r="D109" s="68">
        <v>2386.0</v>
      </c>
      <c r="E109" s="68">
        <v>2291.0</v>
      </c>
      <c r="F109" s="68">
        <v>1646.0</v>
      </c>
      <c r="G109" s="68">
        <v>3031.0</v>
      </c>
      <c r="H109" s="68">
        <v>4677.0</v>
      </c>
      <c r="I109" s="147"/>
      <c r="J109" s="26">
        <v>-25.4244</v>
      </c>
      <c r="K109" s="26">
        <v>-52.8356</v>
      </c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ht="15.75" customHeight="1">
      <c r="A110" s="17">
        <v>4107553.0</v>
      </c>
      <c r="B110" s="18" t="s">
        <v>3145</v>
      </c>
      <c r="C110" s="19">
        <v>3963.0</v>
      </c>
      <c r="D110" s="19">
        <v>1723.0</v>
      </c>
      <c r="E110" s="19">
        <v>1749.0</v>
      </c>
      <c r="F110" s="19">
        <v>2018.0</v>
      </c>
      <c r="G110" s="19">
        <v>1454.0</v>
      </c>
      <c r="H110" s="19">
        <v>3472.0</v>
      </c>
      <c r="I110" s="20"/>
      <c r="J110" s="21">
        <v>-24.0997</v>
      </c>
      <c r="K110" s="21">
        <v>-52.6233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4107603.0</v>
      </c>
      <c r="B111" s="23" t="s">
        <v>3146</v>
      </c>
      <c r="C111" s="24">
        <v>15608.0</v>
      </c>
      <c r="D111" s="24">
        <v>8028.0</v>
      </c>
      <c r="E111" s="24">
        <v>8289.0</v>
      </c>
      <c r="F111" s="24">
        <v>12745.0</v>
      </c>
      <c r="G111" s="24">
        <v>3572.0</v>
      </c>
      <c r="H111" s="24">
        <v>16317.0</v>
      </c>
      <c r="I111" s="25"/>
      <c r="J111" s="26">
        <v>-24.0003</v>
      </c>
      <c r="K111" s="26">
        <v>-51.3194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4107652.0</v>
      </c>
      <c r="B112" s="18" t="s">
        <v>3147</v>
      </c>
      <c r="C112" s="19">
        <v>62877.0</v>
      </c>
      <c r="D112" s="19">
        <v>40580.0</v>
      </c>
      <c r="E112" s="19">
        <v>41107.0</v>
      </c>
      <c r="F112" s="19">
        <v>75940.0</v>
      </c>
      <c r="G112" s="19">
        <v>5747.0</v>
      </c>
      <c r="H112" s="19">
        <v>81687.0</v>
      </c>
      <c r="I112" s="20"/>
      <c r="J112" s="21">
        <v>-25.6575</v>
      </c>
      <c r="K112" s="21">
        <v>-49.3081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4107702.0</v>
      </c>
      <c r="B113" s="23" t="s">
        <v>3148</v>
      </c>
      <c r="C113" s="24">
        <v>4942.0</v>
      </c>
      <c r="D113" s="24">
        <v>2397.0</v>
      </c>
      <c r="E113" s="24">
        <v>2405.0</v>
      </c>
      <c r="F113" s="24">
        <v>3993.0</v>
      </c>
      <c r="G113" s="24">
        <v>809.0</v>
      </c>
      <c r="H113" s="24">
        <v>4802.0</v>
      </c>
      <c r="I113" s="25"/>
      <c r="J113" s="26">
        <v>-23.9161</v>
      </c>
      <c r="K113" s="26">
        <v>-51.9792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4107736.0</v>
      </c>
      <c r="B114" s="18" t="s">
        <v>3149</v>
      </c>
      <c r="C114" s="19">
        <v>6368.0</v>
      </c>
      <c r="D114" s="19">
        <v>3039.0</v>
      </c>
      <c r="E114" s="19">
        <v>2893.0</v>
      </c>
      <c r="F114" s="19">
        <v>2094.0</v>
      </c>
      <c r="G114" s="19">
        <v>3838.0</v>
      </c>
      <c r="H114" s="19">
        <v>5932.0</v>
      </c>
      <c r="I114" s="20"/>
      <c r="J114" s="21">
        <v>-25.4133</v>
      </c>
      <c r="K114" s="21">
        <v>-50.5475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4107751.0</v>
      </c>
      <c r="B115" s="23" t="s">
        <v>3150</v>
      </c>
      <c r="C115" s="24">
        <v>9038.0</v>
      </c>
      <c r="D115" s="24">
        <v>4103.0</v>
      </c>
      <c r="E115" s="24">
        <v>4190.0</v>
      </c>
      <c r="F115" s="24">
        <v>7091.0</v>
      </c>
      <c r="G115" s="24">
        <v>1202.0</v>
      </c>
      <c r="H115" s="24">
        <v>8293.0</v>
      </c>
      <c r="I115" s="25"/>
      <c r="J115" s="26">
        <v>-23.8492</v>
      </c>
      <c r="K115" s="26">
        <v>-50.4031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4107850.0</v>
      </c>
      <c r="B116" s="18" t="s">
        <v>3151</v>
      </c>
      <c r="C116" s="19">
        <v>5059.0</v>
      </c>
      <c r="D116" s="19">
        <v>2398.0</v>
      </c>
      <c r="E116" s="19">
        <v>2327.0</v>
      </c>
      <c r="F116" s="19">
        <v>1644.0</v>
      </c>
      <c r="G116" s="19">
        <v>3081.0</v>
      </c>
      <c r="H116" s="19">
        <v>4725.0</v>
      </c>
      <c r="I116" s="20"/>
      <c r="J116" s="21">
        <v>-26.2603</v>
      </c>
      <c r="K116" s="21">
        <v>-53.3036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4107801.0</v>
      </c>
      <c r="B117" s="23" t="s">
        <v>3152</v>
      </c>
      <c r="C117" s="24">
        <v>5285.0</v>
      </c>
      <c r="D117" s="24">
        <v>2502.0</v>
      </c>
      <c r="E117" s="24">
        <v>2548.0</v>
      </c>
      <c r="F117" s="24">
        <v>4472.0</v>
      </c>
      <c r="G117" s="24">
        <v>578.0</v>
      </c>
      <c r="H117" s="24">
        <v>5050.0</v>
      </c>
      <c r="I117" s="25"/>
      <c r="J117" s="26">
        <v>-23.3169</v>
      </c>
      <c r="K117" s="26">
        <v>-52.3036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4107900.0</v>
      </c>
      <c r="B118" s="18" t="s">
        <v>3153</v>
      </c>
      <c r="C118" s="19">
        <v>5122.0</v>
      </c>
      <c r="D118" s="19">
        <v>2943.0</v>
      </c>
      <c r="E118" s="19">
        <v>2978.0</v>
      </c>
      <c r="F118" s="19">
        <v>5471.0</v>
      </c>
      <c r="G118" s="19">
        <v>450.0</v>
      </c>
      <c r="H118" s="19">
        <v>5921.0</v>
      </c>
      <c r="I118" s="20"/>
      <c r="J118" s="21">
        <v>-23.5989</v>
      </c>
      <c r="K118" s="21">
        <v>-52.0811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4108007.0</v>
      </c>
      <c r="B119" s="23" t="s">
        <v>3154</v>
      </c>
      <c r="C119" s="24">
        <v>12190.0</v>
      </c>
      <c r="D119" s="24">
        <v>5684.0</v>
      </c>
      <c r="E119" s="24">
        <v>5536.0</v>
      </c>
      <c r="F119" s="24">
        <v>10546.0</v>
      </c>
      <c r="G119" s="24">
        <v>674.0</v>
      </c>
      <c r="H119" s="24">
        <v>11220.0</v>
      </c>
      <c r="I119" s="25"/>
      <c r="J119" s="26">
        <v>-22.8633</v>
      </c>
      <c r="K119" s="26">
        <v>-51.3872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4108106.0</v>
      </c>
      <c r="B120" s="18" t="s">
        <v>3155</v>
      </c>
      <c r="C120" s="19">
        <v>2434.0</v>
      </c>
      <c r="D120" s="19">
        <v>1287.0</v>
      </c>
      <c r="E120" s="19">
        <v>1253.0</v>
      </c>
      <c r="F120" s="19">
        <v>2322.0</v>
      </c>
      <c r="G120" s="19">
        <v>218.0</v>
      </c>
      <c r="H120" s="19">
        <v>2540.0</v>
      </c>
      <c r="I120" s="20"/>
      <c r="J120" s="21">
        <v>-23.0872</v>
      </c>
      <c r="K120" s="21">
        <v>-51.9536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4108205.0</v>
      </c>
      <c r="B121" s="23" t="s">
        <v>3156</v>
      </c>
      <c r="C121" s="24">
        <v>8755.0</v>
      </c>
      <c r="D121" s="24">
        <v>3787.0</v>
      </c>
      <c r="E121" s="24">
        <v>3756.0</v>
      </c>
      <c r="F121" s="24">
        <v>4964.0</v>
      </c>
      <c r="G121" s="24">
        <v>2579.0</v>
      </c>
      <c r="H121" s="24">
        <v>7543.0</v>
      </c>
      <c r="I121" s="25"/>
      <c r="J121" s="26">
        <v>-24.2928</v>
      </c>
      <c r="K121" s="26">
        <v>-53.3125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4108304.0</v>
      </c>
      <c r="B122" s="18" t="s">
        <v>3157</v>
      </c>
      <c r="C122" s="19">
        <v>258543.0</v>
      </c>
      <c r="D122" s="19">
        <v>124203.0</v>
      </c>
      <c r="E122" s="19">
        <v>131878.0</v>
      </c>
      <c r="F122" s="19">
        <v>253950.0</v>
      </c>
      <c r="G122" s="19">
        <v>2131.0</v>
      </c>
      <c r="H122" s="19">
        <v>256081.0</v>
      </c>
      <c r="I122" s="20"/>
      <c r="J122" s="21">
        <v>-25.5478</v>
      </c>
      <c r="K122" s="21">
        <v>-54.5881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4108452.0</v>
      </c>
      <c r="B123" s="23" t="s">
        <v>3158</v>
      </c>
      <c r="C123" s="24">
        <v>6378.0</v>
      </c>
      <c r="D123" s="24">
        <v>2683.0</v>
      </c>
      <c r="E123" s="24">
        <v>2731.0</v>
      </c>
      <c r="F123" s="24">
        <v>3924.0</v>
      </c>
      <c r="G123" s="24">
        <v>1490.0</v>
      </c>
      <c r="H123" s="24">
        <v>5414.0</v>
      </c>
      <c r="I123" s="25"/>
      <c r="J123" s="26">
        <v>-25.6417</v>
      </c>
      <c r="K123" s="26">
        <v>-52.1028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4108320.0</v>
      </c>
      <c r="B124" s="18" t="s">
        <v>3159</v>
      </c>
      <c r="C124" s="19">
        <v>6956.0</v>
      </c>
      <c r="D124" s="19">
        <v>3227.0</v>
      </c>
      <c r="E124" s="19">
        <v>3197.0</v>
      </c>
      <c r="F124" s="19">
        <v>4240.0</v>
      </c>
      <c r="G124" s="19">
        <v>2184.0</v>
      </c>
      <c r="H124" s="19">
        <v>6424.0</v>
      </c>
      <c r="I124" s="20"/>
      <c r="J124" s="21">
        <v>-24.0658</v>
      </c>
      <c r="K124" s="21">
        <v>-53.8478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4108403.0</v>
      </c>
      <c r="B125" s="23" t="s">
        <v>3160</v>
      </c>
      <c r="C125" s="24">
        <v>67132.0</v>
      </c>
      <c r="D125" s="24">
        <v>38971.0</v>
      </c>
      <c r="E125" s="24">
        <v>39986.0</v>
      </c>
      <c r="F125" s="24">
        <v>67456.0</v>
      </c>
      <c r="G125" s="24">
        <v>11501.0</v>
      </c>
      <c r="H125" s="24">
        <v>78957.0</v>
      </c>
      <c r="I125" s="25"/>
      <c r="J125" s="26">
        <v>-26.0811</v>
      </c>
      <c r="K125" s="26">
        <v>-53.055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4108502.0</v>
      </c>
      <c r="B126" s="18" t="s">
        <v>1693</v>
      </c>
      <c r="C126" s="19">
        <v>13899.0</v>
      </c>
      <c r="D126" s="19">
        <v>6898.0</v>
      </c>
      <c r="E126" s="19">
        <v>6769.0</v>
      </c>
      <c r="F126" s="19">
        <v>9569.0</v>
      </c>
      <c r="G126" s="19">
        <v>4098.0</v>
      </c>
      <c r="H126" s="19">
        <v>13667.0</v>
      </c>
      <c r="I126" s="20"/>
      <c r="J126" s="21">
        <v>-15.7108</v>
      </c>
      <c r="K126" s="21">
        <v>-52.7553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4108551.0</v>
      </c>
      <c r="B127" s="23" t="s">
        <v>3161</v>
      </c>
      <c r="C127" s="24">
        <v>3836.0</v>
      </c>
      <c r="D127" s="24">
        <v>1701.0</v>
      </c>
      <c r="E127" s="24">
        <v>1636.0</v>
      </c>
      <c r="F127" s="24">
        <v>1547.0</v>
      </c>
      <c r="G127" s="24">
        <v>1790.0</v>
      </c>
      <c r="H127" s="24">
        <v>3337.0</v>
      </c>
      <c r="I127" s="25"/>
      <c r="J127" s="26">
        <v>-24.1767</v>
      </c>
      <c r="K127" s="26">
        <v>-51.9242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4108601.0</v>
      </c>
      <c r="B128" s="18" t="s">
        <v>3163</v>
      </c>
      <c r="C128" s="19">
        <v>29750.0</v>
      </c>
      <c r="D128" s="19">
        <v>14009.0</v>
      </c>
      <c r="E128" s="19">
        <v>15015.0</v>
      </c>
      <c r="F128" s="19">
        <v>25248.0</v>
      </c>
      <c r="G128" s="19">
        <v>3776.0</v>
      </c>
      <c r="H128" s="19">
        <v>29024.0</v>
      </c>
      <c r="I128" s="20"/>
      <c r="J128" s="21">
        <v>-24.1847</v>
      </c>
      <c r="K128" s="21">
        <v>-53.0275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4108650.0</v>
      </c>
      <c r="B129" s="23" t="s">
        <v>3164</v>
      </c>
      <c r="C129" s="24">
        <v>8086.0</v>
      </c>
      <c r="D129" s="24">
        <v>3925.0</v>
      </c>
      <c r="E129" s="24">
        <v>3579.0</v>
      </c>
      <c r="F129" s="24">
        <v>1756.0</v>
      </c>
      <c r="G129" s="24">
        <v>5748.0</v>
      </c>
      <c r="H129" s="24">
        <v>7504.0</v>
      </c>
      <c r="I129" s="25"/>
      <c r="J129" s="26">
        <v>-25.1947</v>
      </c>
      <c r="K129" s="26">
        <v>-51.9925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4108700.0</v>
      </c>
      <c r="B130" s="18" t="s">
        <v>3166</v>
      </c>
      <c r="C130" s="19">
        <v>7868.0</v>
      </c>
      <c r="D130" s="19">
        <v>3381.0</v>
      </c>
      <c r="E130" s="19">
        <v>3244.0</v>
      </c>
      <c r="F130" s="19">
        <v>3562.0</v>
      </c>
      <c r="G130" s="19">
        <v>3063.0</v>
      </c>
      <c r="H130" s="19">
        <v>6625.0</v>
      </c>
      <c r="I130" s="20"/>
      <c r="J130" s="21">
        <v>-24.1464</v>
      </c>
      <c r="K130" s="21">
        <v>-51.5064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4108809.0</v>
      </c>
      <c r="B131" s="23" t="s">
        <v>3169</v>
      </c>
      <c r="C131" s="24">
        <v>28659.0</v>
      </c>
      <c r="D131" s="24">
        <v>14925.0</v>
      </c>
      <c r="E131" s="24">
        <v>15744.0</v>
      </c>
      <c r="F131" s="24">
        <v>28176.0</v>
      </c>
      <c r="G131" s="24">
        <v>2493.0</v>
      </c>
      <c r="H131" s="24">
        <v>30669.0</v>
      </c>
      <c r="I131" s="25"/>
      <c r="J131" s="26">
        <v>-20.3183</v>
      </c>
      <c r="K131" s="26">
        <v>-48.3106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4108908.0</v>
      </c>
      <c r="B132" s="18" t="s">
        <v>3170</v>
      </c>
      <c r="C132" s="19">
        <v>5898.0</v>
      </c>
      <c r="D132" s="19">
        <v>3106.0</v>
      </c>
      <c r="E132" s="19">
        <v>3088.0</v>
      </c>
      <c r="F132" s="19">
        <v>4957.0</v>
      </c>
      <c r="G132" s="19">
        <v>1237.0</v>
      </c>
      <c r="H132" s="19">
        <v>6194.0</v>
      </c>
      <c r="I132" s="20"/>
      <c r="J132" s="21">
        <v>-22.9344</v>
      </c>
      <c r="K132" s="21">
        <v>-52.6856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4108957.0</v>
      </c>
      <c r="B133" s="23" t="s">
        <v>3172</v>
      </c>
      <c r="C133" s="24">
        <v>7134.0</v>
      </c>
      <c r="D133" s="24">
        <v>4009.0</v>
      </c>
      <c r="E133" s="24">
        <v>3891.0</v>
      </c>
      <c r="F133" s="24">
        <v>2236.0</v>
      </c>
      <c r="G133" s="24">
        <v>5664.0</v>
      </c>
      <c r="H133" s="24">
        <v>7900.0</v>
      </c>
      <c r="I133" s="25"/>
      <c r="J133" s="26">
        <v>-25.1914</v>
      </c>
      <c r="K133" s="26">
        <v>-50.8047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4109005.0</v>
      </c>
      <c r="B134" s="18" t="s">
        <v>3174</v>
      </c>
      <c r="C134" s="19">
        <v>4068.0</v>
      </c>
      <c r="D134" s="19">
        <v>1929.0</v>
      </c>
      <c r="E134" s="19">
        <v>1957.0</v>
      </c>
      <c r="F134" s="19">
        <v>2904.0</v>
      </c>
      <c r="G134" s="19">
        <v>982.0</v>
      </c>
      <c r="H134" s="19">
        <v>3886.0</v>
      </c>
      <c r="I134" s="20"/>
      <c r="J134" s="21">
        <v>-23.5161</v>
      </c>
      <c r="K134" s="21">
        <v>-50.0397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4109104.0</v>
      </c>
      <c r="B135" s="23" t="s">
        <v>3175</v>
      </c>
      <c r="C135" s="24">
        <v>2244.0</v>
      </c>
      <c r="D135" s="24">
        <v>1134.0</v>
      </c>
      <c r="E135" s="24">
        <v>1084.0</v>
      </c>
      <c r="F135" s="24">
        <v>1280.0</v>
      </c>
      <c r="G135" s="24">
        <v>938.0</v>
      </c>
      <c r="H135" s="24">
        <v>2218.0</v>
      </c>
      <c r="I135" s="25"/>
      <c r="J135" s="26">
        <v>-23.3431</v>
      </c>
      <c r="K135" s="26">
        <v>-52.7786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4109203.0</v>
      </c>
      <c r="B136" s="137" t="s">
        <v>3178</v>
      </c>
      <c r="C136" s="138">
        <v>4919.0</v>
      </c>
      <c r="D136" s="138">
        <v>2582.0</v>
      </c>
      <c r="E136" s="138">
        <v>2665.0</v>
      </c>
      <c r="F136" s="138">
        <v>4214.0</v>
      </c>
      <c r="G136" s="138">
        <v>1033.0</v>
      </c>
      <c r="H136" s="138">
        <v>5247.0</v>
      </c>
      <c r="I136" s="142"/>
      <c r="J136" s="21">
        <v>-22.9731</v>
      </c>
      <c r="K136" s="21">
        <v>-51.6497</v>
      </c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ht="15.75" customHeight="1">
      <c r="A137" s="22">
        <v>4109302.0</v>
      </c>
      <c r="B137" s="23" t="s">
        <v>3180</v>
      </c>
      <c r="C137" s="24">
        <v>17201.0</v>
      </c>
      <c r="D137" s="24">
        <v>7261.0</v>
      </c>
      <c r="E137" s="24">
        <v>7322.0</v>
      </c>
      <c r="F137" s="24">
        <v>7800.0</v>
      </c>
      <c r="G137" s="24">
        <v>6783.0</v>
      </c>
      <c r="H137" s="24">
        <v>14583.0</v>
      </c>
      <c r="I137" s="25"/>
      <c r="J137" s="26">
        <v>-25.1008</v>
      </c>
      <c r="K137" s="26">
        <v>-52.8781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4109401.0</v>
      </c>
      <c r="B138" s="18" t="s">
        <v>3182</v>
      </c>
      <c r="C138" s="19">
        <v>155161.0</v>
      </c>
      <c r="D138" s="19">
        <v>81901.0</v>
      </c>
      <c r="E138" s="19">
        <v>85562.0</v>
      </c>
      <c r="F138" s="19">
        <v>153098.0</v>
      </c>
      <c r="G138" s="19">
        <v>14365.0</v>
      </c>
      <c r="H138" s="19">
        <v>167463.0</v>
      </c>
      <c r="I138" s="20"/>
      <c r="J138" s="21">
        <v>-25.3953</v>
      </c>
      <c r="K138" s="21">
        <v>-51.4581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4109500.0</v>
      </c>
      <c r="B139" s="23" t="s">
        <v>3184</v>
      </c>
      <c r="C139" s="24">
        <v>8288.0</v>
      </c>
      <c r="D139" s="24">
        <v>4179.0</v>
      </c>
      <c r="E139" s="24">
        <v>3691.0</v>
      </c>
      <c r="F139" s="24">
        <v>2680.0</v>
      </c>
      <c r="G139" s="24">
        <v>5190.0</v>
      </c>
      <c r="H139" s="24">
        <v>7870.0</v>
      </c>
      <c r="I139" s="25"/>
      <c r="J139" s="26">
        <v>-25.3067</v>
      </c>
      <c r="K139" s="26">
        <v>-48.3289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4109609.0</v>
      </c>
      <c r="B140" s="18" t="s">
        <v>3186</v>
      </c>
      <c r="C140" s="19">
        <v>27257.0</v>
      </c>
      <c r="D140" s="19">
        <v>15972.0</v>
      </c>
      <c r="E140" s="19">
        <v>16116.0</v>
      </c>
      <c r="F140" s="19">
        <v>28793.0</v>
      </c>
      <c r="G140" s="19">
        <v>3295.0</v>
      </c>
      <c r="H140" s="19">
        <v>32088.0</v>
      </c>
      <c r="I140" s="20"/>
      <c r="J140" s="21">
        <v>-25.8828</v>
      </c>
      <c r="K140" s="21">
        <v>-48.5747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4109658.0</v>
      </c>
      <c r="B141" s="23" t="s">
        <v>3188</v>
      </c>
      <c r="C141" s="24">
        <v>6896.0</v>
      </c>
      <c r="D141" s="24">
        <v>3095.0</v>
      </c>
      <c r="E141" s="24">
        <v>2865.0</v>
      </c>
      <c r="F141" s="24">
        <v>1991.0</v>
      </c>
      <c r="G141" s="24">
        <v>3969.0</v>
      </c>
      <c r="H141" s="24">
        <v>5960.0</v>
      </c>
      <c r="I141" s="25"/>
      <c r="J141" s="26">
        <v>-26.1411</v>
      </c>
      <c r="K141" s="26">
        <v>-52.3869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4109708.0</v>
      </c>
      <c r="B142" s="18" t="s">
        <v>3190</v>
      </c>
      <c r="C142" s="19">
        <v>26448.0</v>
      </c>
      <c r="D142" s="19">
        <v>14460.0</v>
      </c>
      <c r="E142" s="19">
        <v>14265.0</v>
      </c>
      <c r="F142" s="19">
        <v>23097.0</v>
      </c>
      <c r="G142" s="19">
        <v>5628.0</v>
      </c>
      <c r="H142" s="19">
        <v>28725.0</v>
      </c>
      <c r="I142" s="20"/>
      <c r="J142" s="21">
        <v>-23.8486</v>
      </c>
      <c r="K142" s="21">
        <v>-50.1878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4109757.0</v>
      </c>
      <c r="B143" s="23" t="s">
        <v>3192</v>
      </c>
      <c r="C143" s="24">
        <v>5872.0</v>
      </c>
      <c r="D143" s="24">
        <v>3036.0</v>
      </c>
      <c r="E143" s="24">
        <v>3030.0</v>
      </c>
      <c r="F143" s="24">
        <v>4941.0</v>
      </c>
      <c r="G143" s="24">
        <v>1125.0</v>
      </c>
      <c r="H143" s="24">
        <v>6066.0</v>
      </c>
      <c r="I143" s="25"/>
      <c r="J143" s="26">
        <v>-25.1064</v>
      </c>
      <c r="K143" s="26">
        <v>-53.0122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4109807.0</v>
      </c>
      <c r="B144" s="18" t="s">
        <v>3194</v>
      </c>
      <c r="C144" s="19">
        <v>42153.0</v>
      </c>
      <c r="D144" s="19">
        <v>23442.0</v>
      </c>
      <c r="E144" s="19">
        <v>24758.0</v>
      </c>
      <c r="F144" s="19">
        <v>45896.0</v>
      </c>
      <c r="G144" s="19">
        <v>2304.0</v>
      </c>
      <c r="H144" s="19">
        <v>48200.0</v>
      </c>
      <c r="I144" s="20"/>
      <c r="J144" s="21">
        <v>-23.2692</v>
      </c>
      <c r="K144" s="21">
        <v>-51.0481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4109906.0</v>
      </c>
      <c r="B145" s="23" t="s">
        <v>3196</v>
      </c>
      <c r="C145" s="24">
        <v>10048.0</v>
      </c>
      <c r="D145" s="24">
        <v>4458.0</v>
      </c>
      <c r="E145" s="24">
        <v>4381.0</v>
      </c>
      <c r="F145" s="24">
        <v>6240.0</v>
      </c>
      <c r="G145" s="24">
        <v>2599.0</v>
      </c>
      <c r="H145" s="24">
        <v>8839.0</v>
      </c>
      <c r="I145" s="25"/>
      <c r="J145" s="26">
        <v>-23.3956</v>
      </c>
      <c r="K145" s="26">
        <v>-53.6139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4110003.0</v>
      </c>
      <c r="B146" s="18" t="s">
        <v>3198</v>
      </c>
      <c r="C146" s="19">
        <v>3598.0</v>
      </c>
      <c r="D146" s="19">
        <v>2010.0</v>
      </c>
      <c r="E146" s="19">
        <v>1982.0</v>
      </c>
      <c r="F146" s="19">
        <v>3569.0</v>
      </c>
      <c r="G146" s="19">
        <v>423.0</v>
      </c>
      <c r="H146" s="19">
        <v>3992.0</v>
      </c>
      <c r="I146" s="20"/>
      <c r="J146" s="21">
        <v>-23.1969</v>
      </c>
      <c r="K146" s="21">
        <v>-51.8275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4110052.0</v>
      </c>
      <c r="B147" s="23" t="s">
        <v>588</v>
      </c>
      <c r="C147" s="24">
        <v>2255.0</v>
      </c>
      <c r="D147" s="24">
        <v>1136.0</v>
      </c>
      <c r="E147" s="24">
        <v>1097.0</v>
      </c>
      <c r="F147" s="24">
        <v>1438.0</v>
      </c>
      <c r="G147" s="24">
        <v>795.0</v>
      </c>
      <c r="H147" s="24">
        <v>2233.0</v>
      </c>
      <c r="I147" s="25"/>
      <c r="J147" s="26">
        <v>-24.6442</v>
      </c>
      <c r="K147" s="26">
        <v>-53.1347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4110078.0</v>
      </c>
      <c r="B148" s="18" t="s">
        <v>3201</v>
      </c>
      <c r="C148" s="19">
        <v>9474.0</v>
      </c>
      <c r="D148" s="19">
        <v>5748.0</v>
      </c>
      <c r="E148" s="19">
        <v>5528.0</v>
      </c>
      <c r="F148" s="19">
        <v>7067.0</v>
      </c>
      <c r="G148" s="19">
        <v>4209.0</v>
      </c>
      <c r="H148" s="19">
        <v>11276.0</v>
      </c>
      <c r="I148" s="20"/>
      <c r="J148" s="21">
        <v>-24.445</v>
      </c>
      <c r="K148" s="21">
        <v>-50.7608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4110102.0</v>
      </c>
      <c r="B149" s="23" t="s">
        <v>3202</v>
      </c>
      <c r="C149" s="24">
        <v>24496.0</v>
      </c>
      <c r="D149" s="24">
        <v>14391.0</v>
      </c>
      <c r="E149" s="24">
        <v>14064.0</v>
      </c>
      <c r="F149" s="24">
        <v>17888.0</v>
      </c>
      <c r="G149" s="24">
        <v>10567.0</v>
      </c>
      <c r="H149" s="24">
        <v>28455.0</v>
      </c>
      <c r="I149" s="25"/>
      <c r="J149" s="26">
        <v>-25.23</v>
      </c>
      <c r="K149" s="26">
        <v>-50.6044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4110201.0</v>
      </c>
      <c r="B150" s="18" t="s">
        <v>3204</v>
      </c>
      <c r="C150" s="19">
        <v>10963.0</v>
      </c>
      <c r="D150" s="19">
        <v>5604.0</v>
      </c>
      <c r="E150" s="19">
        <v>5339.0</v>
      </c>
      <c r="F150" s="19">
        <v>6288.0</v>
      </c>
      <c r="G150" s="19">
        <v>4655.0</v>
      </c>
      <c r="H150" s="19">
        <v>10943.0</v>
      </c>
      <c r="I150" s="20"/>
      <c r="J150" s="21">
        <v>-25.5711</v>
      </c>
      <c r="K150" s="21">
        <v>-51.0789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4110300.0</v>
      </c>
      <c r="B151" s="23" t="s">
        <v>3206</v>
      </c>
      <c r="C151" s="24">
        <v>2915.0</v>
      </c>
      <c r="D151" s="24">
        <v>1528.0</v>
      </c>
      <c r="E151" s="24">
        <v>1460.0</v>
      </c>
      <c r="F151" s="24">
        <v>2761.0</v>
      </c>
      <c r="G151" s="24">
        <v>227.0</v>
      </c>
      <c r="H151" s="24">
        <v>2988.0</v>
      </c>
      <c r="I151" s="25"/>
      <c r="J151" s="26">
        <v>-22.7492</v>
      </c>
      <c r="K151" s="26">
        <v>-52.1981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4110409.0</v>
      </c>
      <c r="B152" s="18" t="s">
        <v>2311</v>
      </c>
      <c r="C152" s="19">
        <v>4212.0</v>
      </c>
      <c r="D152" s="19">
        <v>2189.0</v>
      </c>
      <c r="E152" s="19">
        <v>2110.0</v>
      </c>
      <c r="F152" s="19">
        <v>3148.0</v>
      </c>
      <c r="G152" s="19">
        <v>1151.0</v>
      </c>
      <c r="H152" s="19">
        <v>4299.0</v>
      </c>
      <c r="I152" s="20"/>
      <c r="J152" s="21">
        <v>-23.4764</v>
      </c>
      <c r="K152" s="21">
        <v>-52.6961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4110508.0</v>
      </c>
      <c r="B153" s="23" t="s">
        <v>3207</v>
      </c>
      <c r="C153" s="24">
        <v>13308.0</v>
      </c>
      <c r="D153" s="24">
        <v>7330.0</v>
      </c>
      <c r="E153" s="24">
        <v>6823.0</v>
      </c>
      <c r="F153" s="24">
        <v>4892.0</v>
      </c>
      <c r="G153" s="24">
        <v>9261.0</v>
      </c>
      <c r="H153" s="24">
        <v>14153.0</v>
      </c>
      <c r="I153" s="25"/>
      <c r="J153" s="26">
        <v>-25.0239</v>
      </c>
      <c r="K153" s="26">
        <v>-50.5842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4110607.0</v>
      </c>
      <c r="B154" s="18" t="s">
        <v>3209</v>
      </c>
      <c r="C154" s="19">
        <v>16445.0</v>
      </c>
      <c r="D154" s="19">
        <v>7379.0</v>
      </c>
      <c r="E154" s="19">
        <v>7585.0</v>
      </c>
      <c r="F154" s="19">
        <v>11775.0</v>
      </c>
      <c r="G154" s="19">
        <v>3189.0</v>
      </c>
      <c r="H154" s="19">
        <v>14964.0</v>
      </c>
      <c r="I154" s="20"/>
      <c r="J154" s="21">
        <v>-24.0031</v>
      </c>
      <c r="K154" s="21">
        <v>-53.7042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4110656.0</v>
      </c>
      <c r="B155" s="23" t="s">
        <v>3211</v>
      </c>
      <c r="C155" s="24">
        <v>2951.0</v>
      </c>
      <c r="D155" s="24">
        <v>1320.0</v>
      </c>
      <c r="E155" s="24">
        <v>1258.0</v>
      </c>
      <c r="F155" s="24">
        <v>2002.0</v>
      </c>
      <c r="G155" s="24">
        <v>576.0</v>
      </c>
      <c r="H155" s="24">
        <v>2578.0</v>
      </c>
      <c r="I155" s="25"/>
      <c r="J155" s="26">
        <v>-24.4283</v>
      </c>
      <c r="K155" s="26">
        <v>-53.3547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4110706.0</v>
      </c>
      <c r="B156" s="18" t="s">
        <v>3213</v>
      </c>
      <c r="C156" s="19">
        <v>52352.0</v>
      </c>
      <c r="D156" s="19">
        <v>27761.0</v>
      </c>
      <c r="E156" s="19">
        <v>28527.0</v>
      </c>
      <c r="F156" s="19">
        <v>45004.0</v>
      </c>
      <c r="G156" s="19">
        <v>11284.0</v>
      </c>
      <c r="H156" s="19">
        <v>56288.0</v>
      </c>
      <c r="I156" s="20"/>
      <c r="J156" s="21">
        <v>-26.6564</v>
      </c>
      <c r="K156" s="21">
        <v>-52.8922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4110805.0</v>
      </c>
      <c r="B157" s="23" t="s">
        <v>3215</v>
      </c>
      <c r="C157" s="24">
        <v>11335.0</v>
      </c>
      <c r="D157" s="24">
        <v>5422.0</v>
      </c>
      <c r="E157" s="24">
        <v>5180.0</v>
      </c>
      <c r="F157" s="24">
        <v>6177.0</v>
      </c>
      <c r="G157" s="24">
        <v>4425.0</v>
      </c>
      <c r="H157" s="24">
        <v>10602.0</v>
      </c>
      <c r="I157" s="25"/>
      <c r="J157" s="26">
        <v>-24.4239</v>
      </c>
      <c r="K157" s="26">
        <v>-52.1058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4110904.0</v>
      </c>
      <c r="B158" s="18" t="s">
        <v>3216</v>
      </c>
      <c r="C158" s="19">
        <v>4771.0</v>
      </c>
      <c r="D158" s="19">
        <v>2296.0</v>
      </c>
      <c r="E158" s="19">
        <v>2272.0</v>
      </c>
      <c r="F158" s="19">
        <v>3636.0</v>
      </c>
      <c r="G158" s="19">
        <v>932.0</v>
      </c>
      <c r="H158" s="19">
        <v>4568.0</v>
      </c>
      <c r="I158" s="20"/>
      <c r="J158" s="21">
        <v>-22.6181</v>
      </c>
      <c r="K158" s="21">
        <v>-51.9661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4110953.0</v>
      </c>
      <c r="B159" s="23" t="s">
        <v>3219</v>
      </c>
      <c r="C159" s="24">
        <v>6836.0</v>
      </c>
      <c r="D159" s="24">
        <v>4547.0</v>
      </c>
      <c r="E159" s="24">
        <v>4480.0</v>
      </c>
      <c r="F159" s="24">
        <v>4742.0</v>
      </c>
      <c r="G159" s="24">
        <v>4285.0</v>
      </c>
      <c r="H159" s="24">
        <v>9027.0</v>
      </c>
      <c r="I159" s="25"/>
      <c r="J159" s="26">
        <v>-25.1372</v>
      </c>
      <c r="K159" s="26">
        <v>-54.3022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4111001.0</v>
      </c>
      <c r="B160" s="18" t="s">
        <v>3220</v>
      </c>
      <c r="C160" s="19">
        <v>7090.0</v>
      </c>
      <c r="D160" s="19">
        <v>3390.0</v>
      </c>
      <c r="E160" s="19">
        <v>3369.0</v>
      </c>
      <c r="F160" s="19">
        <v>5080.0</v>
      </c>
      <c r="G160" s="19">
        <v>1679.0</v>
      </c>
      <c r="H160" s="19">
        <v>6759.0</v>
      </c>
      <c r="I160" s="20"/>
      <c r="J160" s="21">
        <v>-23.0178</v>
      </c>
      <c r="K160" s="21">
        <v>-50.4064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4111100.0</v>
      </c>
      <c r="B161" s="23" t="s">
        <v>729</v>
      </c>
      <c r="C161" s="24">
        <v>5956.0</v>
      </c>
      <c r="D161" s="24">
        <v>2948.0</v>
      </c>
      <c r="E161" s="24">
        <v>3029.0</v>
      </c>
      <c r="F161" s="24">
        <v>5669.0</v>
      </c>
      <c r="G161" s="24">
        <v>308.0</v>
      </c>
      <c r="H161" s="24">
        <v>5977.0</v>
      </c>
      <c r="I161" s="25"/>
      <c r="J161" s="26">
        <v>-23.6611</v>
      </c>
      <c r="K161" s="26">
        <v>-51.9903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4111209.0</v>
      </c>
      <c r="B162" s="18" t="s">
        <v>3223</v>
      </c>
      <c r="C162" s="19">
        <v>9162.0</v>
      </c>
      <c r="D162" s="19">
        <v>5263.0</v>
      </c>
      <c r="E162" s="19">
        <v>5269.0</v>
      </c>
      <c r="F162" s="19">
        <v>6988.0</v>
      </c>
      <c r="G162" s="19">
        <v>3544.0</v>
      </c>
      <c r="H162" s="19">
        <v>10532.0</v>
      </c>
      <c r="I162" s="20"/>
      <c r="J162" s="21">
        <v>-25.9653</v>
      </c>
      <c r="K162" s="21">
        <v>-52.8164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4111258.0</v>
      </c>
      <c r="B163" s="67" t="s">
        <v>3226</v>
      </c>
      <c r="C163" s="68">
        <v>19344.0</v>
      </c>
      <c r="D163" s="68">
        <v>11989.0</v>
      </c>
      <c r="E163" s="68">
        <v>11910.0</v>
      </c>
      <c r="F163" s="68">
        <v>19966.0</v>
      </c>
      <c r="G163" s="68">
        <v>3933.0</v>
      </c>
      <c r="H163" s="68">
        <v>23899.0</v>
      </c>
      <c r="I163" s="147"/>
      <c r="J163" s="26">
        <v>-25.22</v>
      </c>
      <c r="K163" s="26">
        <v>-49.3478</v>
      </c>
      <c r="L163" s="147"/>
      <c r="M163" s="147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</row>
    <row r="164" ht="15.75" customHeight="1">
      <c r="A164" s="17">
        <v>4111308.0</v>
      </c>
      <c r="B164" s="18" t="s">
        <v>3227</v>
      </c>
      <c r="C164" s="19">
        <v>4447.0</v>
      </c>
      <c r="D164" s="19">
        <v>1822.0</v>
      </c>
      <c r="E164" s="19">
        <v>1763.0</v>
      </c>
      <c r="F164" s="19">
        <v>2549.0</v>
      </c>
      <c r="G164" s="19">
        <v>1036.0</v>
      </c>
      <c r="H164" s="19">
        <v>3585.0</v>
      </c>
      <c r="I164" s="20"/>
      <c r="J164" s="21">
        <v>-22.7306</v>
      </c>
      <c r="K164" s="21">
        <v>-52.8872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4111407.0</v>
      </c>
      <c r="B165" s="23" t="s">
        <v>3230</v>
      </c>
      <c r="C165" s="24">
        <v>11899.0</v>
      </c>
      <c r="D165" s="24">
        <v>6672.0</v>
      </c>
      <c r="E165" s="24">
        <v>6134.0</v>
      </c>
      <c r="F165" s="24">
        <v>4623.0</v>
      </c>
      <c r="G165" s="24">
        <v>8183.0</v>
      </c>
      <c r="H165" s="24">
        <v>12806.0</v>
      </c>
      <c r="I165" s="25"/>
      <c r="J165" s="26">
        <v>-25.0108</v>
      </c>
      <c r="K165" s="26">
        <v>-50.8589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4111506.0</v>
      </c>
      <c r="B166" s="18" t="s">
        <v>3231</v>
      </c>
      <c r="C166" s="19">
        <v>32270.0</v>
      </c>
      <c r="D166" s="19">
        <v>15409.0</v>
      </c>
      <c r="E166" s="19">
        <v>16403.0</v>
      </c>
      <c r="F166" s="19">
        <v>27431.0</v>
      </c>
      <c r="G166" s="19">
        <v>4381.0</v>
      </c>
      <c r="H166" s="19">
        <v>31812.0</v>
      </c>
      <c r="I166" s="20"/>
      <c r="J166" s="21">
        <v>-24.2478</v>
      </c>
      <c r="K166" s="21">
        <v>-51.6847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4111555.0</v>
      </c>
      <c r="B167" s="23" t="s">
        <v>3234</v>
      </c>
      <c r="C167" s="24">
        <v>6925.0</v>
      </c>
      <c r="D167" s="24">
        <v>3820.0</v>
      </c>
      <c r="E167" s="24">
        <v>3704.0</v>
      </c>
      <c r="F167" s="24">
        <v>5241.0</v>
      </c>
      <c r="G167" s="24">
        <v>2283.0</v>
      </c>
      <c r="H167" s="24">
        <v>7524.0</v>
      </c>
      <c r="I167" s="25"/>
      <c r="J167" s="26">
        <v>-23.4092</v>
      </c>
      <c r="K167" s="26">
        <v>-53.3692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4111605.0</v>
      </c>
      <c r="B168" s="18" t="s">
        <v>3235</v>
      </c>
      <c r="C168" s="19">
        <v>2796.0</v>
      </c>
      <c r="D168" s="19">
        <v>1435.0</v>
      </c>
      <c r="E168" s="19">
        <v>1573.0</v>
      </c>
      <c r="F168" s="19">
        <v>2294.0</v>
      </c>
      <c r="G168" s="19">
        <v>714.0</v>
      </c>
      <c r="H168" s="19">
        <v>3008.0</v>
      </c>
      <c r="I168" s="20"/>
      <c r="J168" s="21">
        <v>-23.6186</v>
      </c>
      <c r="K168" s="21">
        <v>-52.2214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4111704.0</v>
      </c>
      <c r="B169" s="23" t="s">
        <v>3238</v>
      </c>
      <c r="C169" s="24">
        <v>4590.0</v>
      </c>
      <c r="D169" s="24">
        <v>2485.0</v>
      </c>
      <c r="E169" s="24">
        <v>2410.0</v>
      </c>
      <c r="F169" s="24">
        <v>3025.0</v>
      </c>
      <c r="G169" s="24">
        <v>1870.0</v>
      </c>
      <c r="H169" s="24">
        <v>4895.0</v>
      </c>
      <c r="I169" s="25"/>
      <c r="J169" s="26">
        <v>-23.7433</v>
      </c>
      <c r="K169" s="26">
        <v>-50.0758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4111803.0</v>
      </c>
      <c r="B170" s="18" t="s">
        <v>3240</v>
      </c>
      <c r="C170" s="19">
        <v>39625.0</v>
      </c>
      <c r="D170" s="19">
        <v>19120.0</v>
      </c>
      <c r="E170" s="19">
        <v>19973.0</v>
      </c>
      <c r="F170" s="19">
        <v>34763.0</v>
      </c>
      <c r="G170" s="19">
        <v>4330.0</v>
      </c>
      <c r="H170" s="19">
        <v>39093.0</v>
      </c>
      <c r="I170" s="20"/>
      <c r="J170" s="21">
        <v>-23.1606</v>
      </c>
      <c r="K170" s="21">
        <v>-49.9694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4111902.0</v>
      </c>
      <c r="B171" s="23" t="s">
        <v>3242</v>
      </c>
      <c r="C171" s="24">
        <v>10932.0</v>
      </c>
      <c r="D171" s="24">
        <v>6125.0</v>
      </c>
      <c r="E171" s="24">
        <v>6131.0</v>
      </c>
      <c r="F171" s="24">
        <v>10412.0</v>
      </c>
      <c r="G171" s="24">
        <v>1844.0</v>
      </c>
      <c r="H171" s="24">
        <v>12256.0</v>
      </c>
      <c r="I171" s="25"/>
      <c r="J171" s="26">
        <v>-23.1128</v>
      </c>
      <c r="K171" s="26">
        <v>-51.5319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4112009.0</v>
      </c>
      <c r="B172" s="18" t="s">
        <v>3243</v>
      </c>
      <c r="C172" s="19">
        <v>30780.0</v>
      </c>
      <c r="D172" s="19">
        <v>16097.0</v>
      </c>
      <c r="E172" s="19">
        <v>16519.0</v>
      </c>
      <c r="F172" s="19">
        <v>28051.0</v>
      </c>
      <c r="G172" s="19">
        <v>4565.0</v>
      </c>
      <c r="H172" s="19">
        <v>32616.0</v>
      </c>
      <c r="I172" s="20"/>
      <c r="J172" s="21">
        <v>-24.2511</v>
      </c>
      <c r="K172" s="21">
        <v>-49.7058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4112108.0</v>
      </c>
      <c r="B173" s="23" t="s">
        <v>3246</v>
      </c>
      <c r="C173" s="24">
        <v>19676.0</v>
      </c>
      <c r="D173" s="24">
        <v>9898.0</v>
      </c>
      <c r="E173" s="24">
        <v>10385.0</v>
      </c>
      <c r="F173" s="24">
        <v>18337.0</v>
      </c>
      <c r="G173" s="24">
        <v>1946.0</v>
      </c>
      <c r="H173" s="24">
        <v>20283.0</v>
      </c>
      <c r="I173" s="25"/>
      <c r="J173" s="26">
        <v>-23.6031</v>
      </c>
      <c r="K173" s="26">
        <v>-51.6433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4112207.0</v>
      </c>
      <c r="B174" s="18" t="s">
        <v>3247</v>
      </c>
      <c r="C174" s="19">
        <v>8084.0</v>
      </c>
      <c r="D174" s="19">
        <v>3274.0</v>
      </c>
      <c r="E174" s="19">
        <v>3262.0</v>
      </c>
      <c r="F174" s="19">
        <v>4042.0</v>
      </c>
      <c r="G174" s="19">
        <v>2494.0</v>
      </c>
      <c r="H174" s="19">
        <v>6536.0</v>
      </c>
      <c r="I174" s="20"/>
      <c r="J174" s="21">
        <v>-24.1419</v>
      </c>
      <c r="K174" s="21">
        <v>-52.7817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4112306.0</v>
      </c>
      <c r="B175" s="23" t="s">
        <v>3250</v>
      </c>
      <c r="C175" s="24">
        <v>4901.0</v>
      </c>
      <c r="D175" s="24">
        <v>2546.0</v>
      </c>
      <c r="E175" s="24">
        <v>2364.0</v>
      </c>
      <c r="F175" s="24">
        <v>2734.0</v>
      </c>
      <c r="G175" s="24">
        <v>2176.0</v>
      </c>
      <c r="H175" s="24">
        <v>4910.0</v>
      </c>
      <c r="I175" s="25"/>
      <c r="J175" s="26">
        <v>-23.8131</v>
      </c>
      <c r="K175" s="26">
        <v>-50.1386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4112405.0</v>
      </c>
      <c r="B176" s="18" t="s">
        <v>358</v>
      </c>
      <c r="C176" s="19">
        <v>7755.0</v>
      </c>
      <c r="D176" s="19">
        <v>4319.0</v>
      </c>
      <c r="E176" s="19">
        <v>4228.0</v>
      </c>
      <c r="F176" s="19">
        <v>7614.0</v>
      </c>
      <c r="G176" s="19">
        <v>933.0</v>
      </c>
      <c r="H176" s="19">
        <v>8547.0</v>
      </c>
      <c r="I176" s="20"/>
      <c r="J176" s="21">
        <v>-23.47</v>
      </c>
      <c r="K176" s="21">
        <v>-52.5533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4112504.0</v>
      </c>
      <c r="B177" s="23" t="s">
        <v>3251</v>
      </c>
      <c r="C177" s="24">
        <v>13673.0</v>
      </c>
      <c r="D177" s="24">
        <v>6272.0</v>
      </c>
      <c r="E177" s="24">
        <v>6053.0</v>
      </c>
      <c r="F177" s="24">
        <v>7175.0</v>
      </c>
      <c r="G177" s="24">
        <v>5150.0</v>
      </c>
      <c r="H177" s="24">
        <v>12325.0</v>
      </c>
      <c r="I177" s="25"/>
      <c r="J177" s="26">
        <v>-24.1792</v>
      </c>
      <c r="K177" s="26">
        <v>-51.6922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4112603.0</v>
      </c>
      <c r="B178" s="18" t="s">
        <v>3253</v>
      </c>
      <c r="C178" s="19">
        <v>1523.0</v>
      </c>
      <c r="D178" s="19">
        <v>699.0</v>
      </c>
      <c r="E178" s="19">
        <v>710.0</v>
      </c>
      <c r="F178" s="19">
        <v>1001.0</v>
      </c>
      <c r="G178" s="19">
        <v>408.0</v>
      </c>
      <c r="H178" s="19">
        <v>1409.0</v>
      </c>
      <c r="I178" s="20"/>
      <c r="J178" s="21">
        <v>-22.5497</v>
      </c>
      <c r="K178" s="21">
        <v>-52.0364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4112702.0</v>
      </c>
      <c r="B179" s="23" t="s">
        <v>3254</v>
      </c>
      <c r="C179" s="24">
        <v>11327.0</v>
      </c>
      <c r="D179" s="24">
        <v>5869.0</v>
      </c>
      <c r="E179" s="24">
        <v>5990.0</v>
      </c>
      <c r="F179" s="24">
        <v>11037.0</v>
      </c>
      <c r="G179" s="24">
        <v>822.0</v>
      </c>
      <c r="H179" s="24">
        <v>11859.0</v>
      </c>
      <c r="I179" s="25"/>
      <c r="J179" s="26">
        <v>-23.2542</v>
      </c>
      <c r="K179" s="26">
        <v>-50.98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4112751.0</v>
      </c>
      <c r="B180" s="18" t="s">
        <v>3256</v>
      </c>
      <c r="C180" s="19">
        <v>9832.0</v>
      </c>
      <c r="D180" s="19">
        <v>4470.0</v>
      </c>
      <c r="E180" s="19">
        <v>4531.0</v>
      </c>
      <c r="F180" s="19">
        <v>6070.0</v>
      </c>
      <c r="G180" s="19">
        <v>2931.0</v>
      </c>
      <c r="H180" s="19">
        <v>9001.0</v>
      </c>
      <c r="I180" s="20"/>
      <c r="J180" s="21">
        <v>-24.385</v>
      </c>
      <c r="K180" s="21">
        <v>-53.3875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4112801.0</v>
      </c>
      <c r="B181" s="23" t="s">
        <v>3257</v>
      </c>
      <c r="C181" s="24">
        <v>9661.0</v>
      </c>
      <c r="D181" s="24">
        <v>5319.0</v>
      </c>
      <c r="E181" s="24">
        <v>5416.0</v>
      </c>
      <c r="F181" s="24">
        <v>8219.0</v>
      </c>
      <c r="G181" s="24">
        <v>2516.0</v>
      </c>
      <c r="H181" s="24">
        <v>10735.0</v>
      </c>
      <c r="I181" s="25"/>
      <c r="J181" s="26">
        <v>-23.4994</v>
      </c>
      <c r="K181" s="26">
        <v>-49.9047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4112900.0</v>
      </c>
      <c r="B182" s="18" t="s">
        <v>3258</v>
      </c>
      <c r="C182" s="19">
        <v>3659.0</v>
      </c>
      <c r="D182" s="19">
        <v>1742.0</v>
      </c>
      <c r="E182" s="19">
        <v>1691.0</v>
      </c>
      <c r="F182" s="19">
        <v>1975.0</v>
      </c>
      <c r="G182" s="19">
        <v>1458.0</v>
      </c>
      <c r="H182" s="19">
        <v>3433.0</v>
      </c>
      <c r="I182" s="20"/>
      <c r="J182" s="21">
        <v>-23.4367</v>
      </c>
      <c r="K182" s="21">
        <v>-50.2475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4112959.0</v>
      </c>
      <c r="B183" s="23" t="s">
        <v>3261</v>
      </c>
      <c r="C183" s="24">
        <v>8134.0</v>
      </c>
      <c r="D183" s="24">
        <v>3815.0</v>
      </c>
      <c r="E183" s="24">
        <v>3826.0</v>
      </c>
      <c r="F183" s="24">
        <v>5839.0</v>
      </c>
      <c r="G183" s="24">
        <v>1802.0</v>
      </c>
      <c r="H183" s="24">
        <v>7641.0</v>
      </c>
      <c r="I183" s="25"/>
      <c r="J183" s="26">
        <v>-24.4203</v>
      </c>
      <c r="K183" s="26">
        <v>-52.8431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4113007.0</v>
      </c>
      <c r="B184" s="18" t="s">
        <v>831</v>
      </c>
      <c r="C184" s="19">
        <v>6299.0</v>
      </c>
      <c r="D184" s="19">
        <v>3264.0</v>
      </c>
      <c r="E184" s="19">
        <v>3349.0</v>
      </c>
      <c r="F184" s="19">
        <v>5936.0</v>
      </c>
      <c r="G184" s="19">
        <v>677.0</v>
      </c>
      <c r="H184" s="19">
        <v>6613.0</v>
      </c>
      <c r="I184" s="20"/>
      <c r="J184" s="21">
        <v>-23.6214</v>
      </c>
      <c r="K184" s="21">
        <v>-52.4694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4113106.0</v>
      </c>
      <c r="B185" s="23" t="s">
        <v>3263</v>
      </c>
      <c r="C185" s="24">
        <v>5044.0</v>
      </c>
      <c r="D185" s="24">
        <v>2281.0</v>
      </c>
      <c r="E185" s="24">
        <v>2222.0</v>
      </c>
      <c r="F185" s="24">
        <v>3217.0</v>
      </c>
      <c r="G185" s="24">
        <v>1286.0</v>
      </c>
      <c r="H185" s="24">
        <v>4503.0</v>
      </c>
      <c r="I185" s="25"/>
      <c r="J185" s="26">
        <v>-23.8169</v>
      </c>
      <c r="K185" s="26">
        <v>-51.6681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4113205.0</v>
      </c>
      <c r="B186" s="18" t="s">
        <v>3265</v>
      </c>
      <c r="C186" s="19">
        <v>41838.0</v>
      </c>
      <c r="D186" s="19">
        <v>22646.0</v>
      </c>
      <c r="E186" s="19">
        <v>22290.0</v>
      </c>
      <c r="F186" s="19">
        <v>27228.0</v>
      </c>
      <c r="G186" s="19">
        <v>17708.0</v>
      </c>
      <c r="H186" s="19">
        <v>44936.0</v>
      </c>
      <c r="I186" s="20"/>
      <c r="J186" s="21">
        <v>-25.7697</v>
      </c>
      <c r="K186" s="21">
        <v>-49.7158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4113254.0</v>
      </c>
      <c r="B187" s="23" t="s">
        <v>2430</v>
      </c>
      <c r="C187" s="24">
        <v>7121.0</v>
      </c>
      <c r="D187" s="24">
        <v>3236.0</v>
      </c>
      <c r="E187" s="24">
        <v>3125.0</v>
      </c>
      <c r="F187" s="24">
        <v>2031.0</v>
      </c>
      <c r="G187" s="24">
        <v>4330.0</v>
      </c>
      <c r="H187" s="24">
        <v>6361.0</v>
      </c>
      <c r="I187" s="25"/>
      <c r="J187" s="26">
        <v>-21.3744</v>
      </c>
      <c r="K187" s="26">
        <v>-42.4769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4113304.0</v>
      </c>
      <c r="B188" s="18" t="s">
        <v>3266</v>
      </c>
      <c r="C188" s="19">
        <v>30025.0</v>
      </c>
      <c r="D188" s="19">
        <v>14993.0</v>
      </c>
      <c r="E188" s="19">
        <v>15790.0</v>
      </c>
      <c r="F188" s="19">
        <v>25039.0</v>
      </c>
      <c r="G188" s="19">
        <v>5744.0</v>
      </c>
      <c r="H188" s="19">
        <v>30783.0</v>
      </c>
      <c r="I188" s="20"/>
      <c r="J188" s="21">
        <v>-25.4078</v>
      </c>
      <c r="K188" s="21">
        <v>-52.4161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4113403.0</v>
      </c>
      <c r="B189" s="23" t="s">
        <v>3267</v>
      </c>
      <c r="C189" s="24">
        <v>4440.0</v>
      </c>
      <c r="D189" s="24">
        <v>2054.0</v>
      </c>
      <c r="E189" s="24">
        <v>2091.0</v>
      </c>
      <c r="F189" s="24">
        <v>2401.0</v>
      </c>
      <c r="G189" s="24">
        <v>1744.0</v>
      </c>
      <c r="H189" s="24">
        <v>4145.0</v>
      </c>
      <c r="I189" s="25"/>
      <c r="J189" s="26">
        <v>-23.08</v>
      </c>
      <c r="K189" s="26">
        <v>-50.7511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4113429.0</v>
      </c>
      <c r="B190" s="137" t="s">
        <v>3269</v>
      </c>
      <c r="C190" s="138">
        <v>4783.0</v>
      </c>
      <c r="D190" s="138">
        <v>1962.0</v>
      </c>
      <c r="E190" s="138">
        <v>2010.0</v>
      </c>
      <c r="F190" s="138">
        <v>2046.0</v>
      </c>
      <c r="G190" s="138">
        <v>1926.0</v>
      </c>
      <c r="H190" s="138">
        <v>3972.0</v>
      </c>
      <c r="I190" s="142"/>
      <c r="J190" s="21">
        <v>-24.1094</v>
      </c>
      <c r="K190" s="21">
        <v>-51.6525</v>
      </c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</row>
    <row r="191" ht="15.75" customHeight="1">
      <c r="A191" s="22">
        <v>4113452.0</v>
      </c>
      <c r="B191" s="23" t="s">
        <v>3271</v>
      </c>
      <c r="C191" s="24">
        <v>6224.0</v>
      </c>
      <c r="D191" s="24">
        <v>2793.0</v>
      </c>
      <c r="E191" s="24">
        <v>2570.0</v>
      </c>
      <c r="F191" s="24">
        <v>2384.0</v>
      </c>
      <c r="G191" s="24">
        <v>2979.0</v>
      </c>
      <c r="H191" s="24">
        <v>5363.0</v>
      </c>
      <c r="I191" s="25"/>
      <c r="J191" s="26">
        <v>-25.26</v>
      </c>
      <c r="K191" s="26">
        <v>-53.5761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4113502.0</v>
      </c>
      <c r="B192" s="18" t="s">
        <v>3272</v>
      </c>
      <c r="C192" s="19">
        <v>19549.0</v>
      </c>
      <c r="D192" s="19">
        <v>10456.0</v>
      </c>
      <c r="E192" s="19">
        <v>10755.0</v>
      </c>
      <c r="F192" s="19">
        <v>19281.0</v>
      </c>
      <c r="G192" s="19">
        <v>1930.0</v>
      </c>
      <c r="H192" s="19">
        <v>21211.0</v>
      </c>
      <c r="I192" s="20"/>
      <c r="J192" s="21">
        <v>-22.9231</v>
      </c>
      <c r="K192" s="21">
        <v>-53.1372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4113601.0</v>
      </c>
      <c r="B193" s="23" t="s">
        <v>3274</v>
      </c>
      <c r="C193" s="24">
        <v>4064.0</v>
      </c>
      <c r="D193" s="24">
        <v>2224.0</v>
      </c>
      <c r="E193" s="24">
        <v>2168.0</v>
      </c>
      <c r="F193" s="24">
        <v>4099.0</v>
      </c>
      <c r="G193" s="24">
        <v>293.0</v>
      </c>
      <c r="H193" s="24">
        <v>4392.0</v>
      </c>
      <c r="I193" s="25"/>
      <c r="J193" s="26">
        <v>-23.0083</v>
      </c>
      <c r="K193" s="26">
        <v>-51.9506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4113700.0</v>
      </c>
      <c r="B194" s="18" t="s">
        <v>3276</v>
      </c>
      <c r="C194" s="19">
        <v>447065.0</v>
      </c>
      <c r="D194" s="19">
        <v>243017.0</v>
      </c>
      <c r="E194" s="19">
        <v>263628.0</v>
      </c>
      <c r="F194" s="19">
        <v>493457.0</v>
      </c>
      <c r="G194" s="19">
        <v>13188.0</v>
      </c>
      <c r="H194" s="19">
        <v>506645.0</v>
      </c>
      <c r="I194" s="20"/>
      <c r="J194" s="21">
        <v>-23.3103</v>
      </c>
      <c r="K194" s="21">
        <v>-51.1628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4113734.0</v>
      </c>
      <c r="B195" s="23" t="s">
        <v>3277</v>
      </c>
      <c r="C195" s="24">
        <v>7540.0</v>
      </c>
      <c r="D195" s="24">
        <v>3742.0</v>
      </c>
      <c r="E195" s="24">
        <v>3575.0</v>
      </c>
      <c r="F195" s="24">
        <v>4762.0</v>
      </c>
      <c r="G195" s="24">
        <v>2555.0</v>
      </c>
      <c r="H195" s="24">
        <v>7317.0</v>
      </c>
      <c r="I195" s="25"/>
      <c r="J195" s="26">
        <v>-24.2861</v>
      </c>
      <c r="K195" s="26">
        <v>-52.2758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4113759.0</v>
      </c>
      <c r="B196" s="18" t="s">
        <v>3279</v>
      </c>
      <c r="C196" s="19">
        <v>5668.0</v>
      </c>
      <c r="D196" s="19">
        <v>2560.0</v>
      </c>
      <c r="E196" s="19">
        <v>2596.0</v>
      </c>
      <c r="F196" s="19">
        <v>3593.0</v>
      </c>
      <c r="G196" s="19">
        <v>1563.0</v>
      </c>
      <c r="H196" s="19">
        <v>5156.0</v>
      </c>
      <c r="I196" s="20"/>
      <c r="J196" s="21">
        <v>-24.0794</v>
      </c>
      <c r="K196" s="21">
        <v>-51.7375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4113809.0</v>
      </c>
      <c r="B197" s="23" t="s">
        <v>3281</v>
      </c>
      <c r="C197" s="24">
        <v>4323.0</v>
      </c>
      <c r="D197" s="24">
        <v>2261.0</v>
      </c>
      <c r="E197" s="24">
        <v>2331.0</v>
      </c>
      <c r="F197" s="24">
        <v>4079.0</v>
      </c>
      <c r="G197" s="24">
        <v>513.0</v>
      </c>
      <c r="H197" s="24">
        <v>4592.0</v>
      </c>
      <c r="I197" s="25"/>
      <c r="J197" s="26">
        <v>-22.7553</v>
      </c>
      <c r="K197" s="26">
        <v>-51.6572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4113908.0</v>
      </c>
      <c r="B198" s="18" t="s">
        <v>3282</v>
      </c>
      <c r="C198" s="19">
        <v>12602.0</v>
      </c>
      <c r="D198" s="19">
        <v>6721.0</v>
      </c>
      <c r="E198" s="19">
        <v>6252.0</v>
      </c>
      <c r="F198" s="19">
        <v>7570.0</v>
      </c>
      <c r="G198" s="19">
        <v>5403.0</v>
      </c>
      <c r="H198" s="19">
        <v>12973.0</v>
      </c>
      <c r="I198" s="20"/>
      <c r="J198" s="21">
        <v>-25.8778</v>
      </c>
      <c r="K198" s="21">
        <v>-50.8211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4114005.0</v>
      </c>
      <c r="B199" s="23" t="s">
        <v>3283</v>
      </c>
      <c r="C199" s="24">
        <v>15156.0</v>
      </c>
      <c r="D199" s="24">
        <v>6947.0</v>
      </c>
      <c r="E199" s="24">
        <v>7021.0</v>
      </c>
      <c r="F199" s="24">
        <v>8988.0</v>
      </c>
      <c r="G199" s="24">
        <v>4980.0</v>
      </c>
      <c r="H199" s="24">
        <v>13968.0</v>
      </c>
      <c r="I199" s="25"/>
      <c r="J199" s="26">
        <v>-24.3194</v>
      </c>
      <c r="K199" s="26">
        <v>-52.53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4114104.0</v>
      </c>
      <c r="B200" s="18" t="s">
        <v>3284</v>
      </c>
      <c r="C200" s="19">
        <v>16828.0</v>
      </c>
      <c r="D200" s="19">
        <v>9855.0</v>
      </c>
      <c r="E200" s="19">
        <v>9929.0</v>
      </c>
      <c r="F200" s="19">
        <v>17570.0</v>
      </c>
      <c r="G200" s="19">
        <v>2214.0</v>
      </c>
      <c r="H200" s="19">
        <v>19784.0</v>
      </c>
      <c r="I200" s="20"/>
      <c r="J200" s="21">
        <v>-23.3472</v>
      </c>
      <c r="K200" s="21">
        <v>-52.0953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4114203.0</v>
      </c>
      <c r="B201" s="23" t="s">
        <v>3286</v>
      </c>
      <c r="C201" s="24">
        <v>31395.0</v>
      </c>
      <c r="D201" s="24">
        <v>16032.0</v>
      </c>
      <c r="E201" s="24">
        <v>16637.0</v>
      </c>
      <c r="F201" s="24">
        <v>30950.0</v>
      </c>
      <c r="G201" s="24">
        <v>1719.0</v>
      </c>
      <c r="H201" s="24">
        <v>32669.0</v>
      </c>
      <c r="I201" s="25"/>
      <c r="J201" s="26">
        <v>-23.5475</v>
      </c>
      <c r="K201" s="26">
        <v>-51.6708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4114302.0</v>
      </c>
      <c r="B202" s="18" t="s">
        <v>3288</v>
      </c>
      <c r="C202" s="19">
        <v>17540.0</v>
      </c>
      <c r="D202" s="19">
        <v>11338.0</v>
      </c>
      <c r="E202" s="19">
        <v>10897.0</v>
      </c>
      <c r="F202" s="19">
        <v>7419.0</v>
      </c>
      <c r="G202" s="19">
        <v>14816.0</v>
      </c>
      <c r="H202" s="19">
        <v>22235.0</v>
      </c>
      <c r="I202" s="20"/>
      <c r="J202" s="21">
        <v>-25.7789</v>
      </c>
      <c r="K202" s="21">
        <v>-49.3261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4114351.0</v>
      </c>
      <c r="B203" s="23" t="s">
        <v>3289</v>
      </c>
      <c r="C203" s="24">
        <v>3802.0</v>
      </c>
      <c r="D203" s="24">
        <v>1680.0</v>
      </c>
      <c r="E203" s="24">
        <v>1447.0</v>
      </c>
      <c r="F203" s="24">
        <v>652.0</v>
      </c>
      <c r="G203" s="24">
        <v>2475.0</v>
      </c>
      <c r="H203" s="24">
        <v>3127.0</v>
      </c>
      <c r="I203" s="25"/>
      <c r="J203" s="26">
        <v>-26.1444</v>
      </c>
      <c r="K203" s="26">
        <v>-53.3108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4114401.0</v>
      </c>
      <c r="B204" s="18" t="s">
        <v>3291</v>
      </c>
      <c r="C204" s="19">
        <v>17760.0</v>
      </c>
      <c r="D204" s="19">
        <v>8433.0</v>
      </c>
      <c r="E204" s="19">
        <v>8608.0</v>
      </c>
      <c r="F204" s="19">
        <v>8386.0</v>
      </c>
      <c r="G204" s="19">
        <v>8655.0</v>
      </c>
      <c r="H204" s="19">
        <v>17041.0</v>
      </c>
      <c r="I204" s="20"/>
      <c r="J204" s="21">
        <v>-25.9411</v>
      </c>
      <c r="K204" s="21">
        <v>-52.1756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4114500.0</v>
      </c>
      <c r="B205" s="23" t="s">
        <v>3292</v>
      </c>
      <c r="C205" s="24">
        <v>13066.0</v>
      </c>
      <c r="D205" s="24">
        <v>6525.0</v>
      </c>
      <c r="E205" s="24">
        <v>6639.0</v>
      </c>
      <c r="F205" s="24">
        <v>6802.0</v>
      </c>
      <c r="G205" s="24">
        <v>6362.0</v>
      </c>
      <c r="H205" s="24">
        <v>13164.0</v>
      </c>
      <c r="I205" s="25"/>
      <c r="J205" s="26">
        <v>-24.5164</v>
      </c>
      <c r="K205" s="26">
        <v>-51.6678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4114609.0</v>
      </c>
      <c r="B206" s="18" t="s">
        <v>3293</v>
      </c>
      <c r="C206" s="19">
        <v>41007.0</v>
      </c>
      <c r="D206" s="19">
        <v>22833.0</v>
      </c>
      <c r="E206" s="19">
        <v>23966.0</v>
      </c>
      <c r="F206" s="19">
        <v>39134.0</v>
      </c>
      <c r="G206" s="19">
        <v>7665.0</v>
      </c>
      <c r="H206" s="19">
        <v>46799.0</v>
      </c>
      <c r="I206" s="20"/>
      <c r="J206" s="21">
        <v>-24.5561</v>
      </c>
      <c r="K206" s="21">
        <v>-54.0567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4114708.0</v>
      </c>
      <c r="B207" s="23" t="s">
        <v>3294</v>
      </c>
      <c r="C207" s="24">
        <v>6384.0</v>
      </c>
      <c r="D207" s="24">
        <v>2994.0</v>
      </c>
      <c r="E207" s="24">
        <v>2962.0</v>
      </c>
      <c r="F207" s="24">
        <v>3994.0</v>
      </c>
      <c r="G207" s="24">
        <v>1962.0</v>
      </c>
      <c r="H207" s="24">
        <v>5956.0</v>
      </c>
      <c r="I207" s="25"/>
      <c r="J207" s="26">
        <v>-23.6164</v>
      </c>
      <c r="K207" s="26">
        <v>-53.205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4114807.0</v>
      </c>
      <c r="B208" s="18" t="s">
        <v>3296</v>
      </c>
      <c r="C208" s="19">
        <v>28702.0</v>
      </c>
      <c r="D208" s="19">
        <v>15797.0</v>
      </c>
      <c r="E208" s="19">
        <v>16175.0</v>
      </c>
      <c r="F208" s="19">
        <v>25794.0</v>
      </c>
      <c r="G208" s="19">
        <v>6178.0</v>
      </c>
      <c r="H208" s="19">
        <v>31972.0</v>
      </c>
      <c r="I208" s="20"/>
      <c r="J208" s="21">
        <v>-23.485</v>
      </c>
      <c r="K208" s="21">
        <v>-51.7917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4114906.0</v>
      </c>
      <c r="B209" s="23" t="s">
        <v>3298</v>
      </c>
      <c r="C209" s="24">
        <v>9071.0</v>
      </c>
      <c r="D209" s="24">
        <v>4495.0</v>
      </c>
      <c r="E209" s="24">
        <v>4360.0</v>
      </c>
      <c r="F209" s="24">
        <v>6312.0</v>
      </c>
      <c r="G209" s="24">
        <v>2543.0</v>
      </c>
      <c r="H209" s="24">
        <v>8855.0</v>
      </c>
      <c r="I209" s="25"/>
      <c r="J209" s="26">
        <v>-23.7447</v>
      </c>
      <c r="K209" s="26">
        <v>-51.3078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4115002.0</v>
      </c>
      <c r="B210" s="18" t="s">
        <v>3300</v>
      </c>
      <c r="C210" s="19">
        <v>6756.0</v>
      </c>
      <c r="D210" s="19">
        <v>3532.0</v>
      </c>
      <c r="E210" s="19">
        <v>3322.0</v>
      </c>
      <c r="F210" s="19">
        <v>4983.0</v>
      </c>
      <c r="G210" s="19">
        <v>1871.0</v>
      </c>
      <c r="H210" s="19">
        <v>6854.0</v>
      </c>
      <c r="I210" s="20"/>
      <c r="J210" s="21">
        <v>-22.7358</v>
      </c>
      <c r="K210" s="21">
        <v>-53.04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4115101.0</v>
      </c>
      <c r="B211" s="23" t="s">
        <v>3302</v>
      </c>
      <c r="C211" s="24">
        <v>10296.0</v>
      </c>
      <c r="D211" s="24">
        <v>5113.0</v>
      </c>
      <c r="E211" s="24">
        <v>5111.0</v>
      </c>
      <c r="F211" s="24">
        <v>8467.0</v>
      </c>
      <c r="G211" s="24">
        <v>1757.0</v>
      </c>
      <c r="H211" s="24">
        <v>10224.0</v>
      </c>
      <c r="I211" s="25"/>
      <c r="J211" s="26">
        <v>-24.0022</v>
      </c>
      <c r="K211" s="26">
        <v>-53.1461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4115200.0</v>
      </c>
      <c r="B212" s="18" t="s">
        <v>3304</v>
      </c>
      <c r="C212" s="19">
        <v>288653.0</v>
      </c>
      <c r="D212" s="19">
        <v>171748.0</v>
      </c>
      <c r="E212" s="19">
        <v>185369.0</v>
      </c>
      <c r="F212" s="19">
        <v>349120.0</v>
      </c>
      <c r="G212" s="19">
        <v>7997.0</v>
      </c>
      <c r="H212" s="19">
        <v>357117.0</v>
      </c>
      <c r="I212" s="20"/>
      <c r="J212" s="21">
        <v>-23.4253</v>
      </c>
      <c r="K212" s="21">
        <v>-51.9386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4115309.0</v>
      </c>
      <c r="B213" s="23" t="s">
        <v>3306</v>
      </c>
      <c r="C213" s="24">
        <v>6017.0</v>
      </c>
      <c r="D213" s="24">
        <v>3116.0</v>
      </c>
      <c r="E213" s="24">
        <v>3153.0</v>
      </c>
      <c r="F213" s="24">
        <v>4469.0</v>
      </c>
      <c r="G213" s="24">
        <v>1800.0</v>
      </c>
      <c r="H213" s="24">
        <v>6269.0</v>
      </c>
      <c r="I213" s="25"/>
      <c r="J213" s="26">
        <v>-26.3547</v>
      </c>
      <c r="K213" s="26">
        <v>-52.5586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4115358.0</v>
      </c>
      <c r="B214" s="18" t="s">
        <v>3308</v>
      </c>
      <c r="C214" s="19">
        <v>5889.0</v>
      </c>
      <c r="D214" s="19">
        <v>2843.0</v>
      </c>
      <c r="E214" s="19">
        <v>2848.0</v>
      </c>
      <c r="F214" s="19">
        <v>3267.0</v>
      </c>
      <c r="G214" s="19">
        <v>2424.0</v>
      </c>
      <c r="H214" s="19">
        <v>5691.0</v>
      </c>
      <c r="I214" s="20"/>
      <c r="J214" s="21">
        <v>-24.4183</v>
      </c>
      <c r="K214" s="21">
        <v>-53.83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4115408.0</v>
      </c>
      <c r="B215" s="23" t="s">
        <v>3310</v>
      </c>
      <c r="C215" s="24">
        <v>13665.0</v>
      </c>
      <c r="D215" s="24">
        <v>6916.0</v>
      </c>
      <c r="E215" s="24">
        <v>6993.0</v>
      </c>
      <c r="F215" s="24">
        <v>8835.0</v>
      </c>
      <c r="G215" s="24">
        <v>5074.0</v>
      </c>
      <c r="H215" s="24">
        <v>13909.0</v>
      </c>
      <c r="I215" s="25"/>
      <c r="J215" s="26">
        <v>-26.1494</v>
      </c>
      <c r="K215" s="26">
        <v>-53.0261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4115457.0</v>
      </c>
      <c r="B216" s="18" t="s">
        <v>3311</v>
      </c>
      <c r="C216" s="19">
        <v>5659.0</v>
      </c>
      <c r="D216" s="19">
        <v>2611.0</v>
      </c>
      <c r="E216" s="19">
        <v>2372.0</v>
      </c>
      <c r="F216" s="19">
        <v>523.0</v>
      </c>
      <c r="G216" s="19">
        <v>4460.0</v>
      </c>
      <c r="H216" s="19">
        <v>4983.0</v>
      </c>
      <c r="I216" s="20"/>
      <c r="J216" s="21">
        <v>-25.1133</v>
      </c>
      <c r="K216" s="21">
        <v>-52.2542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4115507.0</v>
      </c>
      <c r="B217" s="67" t="s">
        <v>3313</v>
      </c>
      <c r="C217" s="68">
        <v>4612.0</v>
      </c>
      <c r="D217" s="68">
        <v>2283.0</v>
      </c>
      <c r="E217" s="68">
        <v>2316.0</v>
      </c>
      <c r="F217" s="68">
        <v>3139.0</v>
      </c>
      <c r="G217" s="68">
        <v>1460.0</v>
      </c>
      <c r="H217" s="68">
        <v>4599.0</v>
      </c>
      <c r="I217" s="147"/>
      <c r="J217" s="26">
        <v>-23.7061</v>
      </c>
      <c r="K217" s="26">
        <v>-51.6394</v>
      </c>
      <c r="L217" s="147"/>
      <c r="M217" s="147"/>
      <c r="N217" s="147"/>
      <c r="O217" s="147"/>
      <c r="P217" s="147"/>
      <c r="Q217" s="147"/>
      <c r="R217" s="147"/>
      <c r="S217" s="147"/>
      <c r="T217" s="147"/>
      <c r="U217" s="147"/>
      <c r="V217" s="147"/>
      <c r="W217" s="147"/>
      <c r="X217" s="147"/>
      <c r="Y217" s="147"/>
      <c r="Z217" s="147"/>
    </row>
    <row r="218" ht="15.75" customHeight="1">
      <c r="A218" s="17">
        <v>4115606.0</v>
      </c>
      <c r="B218" s="18" t="s">
        <v>3315</v>
      </c>
      <c r="C218" s="19">
        <v>14344.0</v>
      </c>
      <c r="D218" s="19">
        <v>7968.0</v>
      </c>
      <c r="E218" s="19">
        <v>8109.0</v>
      </c>
      <c r="F218" s="19">
        <v>11612.0</v>
      </c>
      <c r="G218" s="19">
        <v>4465.0</v>
      </c>
      <c r="H218" s="19">
        <v>16077.0</v>
      </c>
      <c r="I218" s="20"/>
      <c r="J218" s="21">
        <v>-25.2408</v>
      </c>
      <c r="K218" s="21">
        <v>-53.9964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4115705.0</v>
      </c>
      <c r="B219" s="23" t="s">
        <v>3317</v>
      </c>
      <c r="C219" s="24">
        <v>24184.0</v>
      </c>
      <c r="D219" s="24">
        <v>14333.0</v>
      </c>
      <c r="E219" s="24">
        <v>15093.0</v>
      </c>
      <c r="F219" s="24">
        <v>29277.0</v>
      </c>
      <c r="G219" s="24">
        <v>149.0</v>
      </c>
      <c r="H219" s="24">
        <v>29426.0</v>
      </c>
      <c r="I219" s="25"/>
      <c r="J219" s="26">
        <v>-25.8175</v>
      </c>
      <c r="K219" s="26">
        <v>-48.5428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4115739.0</v>
      </c>
      <c r="B220" s="18" t="s">
        <v>3318</v>
      </c>
      <c r="C220" s="19">
        <v>4496.0</v>
      </c>
      <c r="D220" s="19">
        <v>2032.0</v>
      </c>
      <c r="E220" s="19">
        <v>1790.0</v>
      </c>
      <c r="F220" s="19">
        <v>961.0</v>
      </c>
      <c r="G220" s="19">
        <v>2861.0</v>
      </c>
      <c r="H220" s="19">
        <v>3822.0</v>
      </c>
      <c r="I220" s="20"/>
      <c r="J220" s="21">
        <v>-24.7053</v>
      </c>
      <c r="K220" s="21">
        <v>-52.1461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4115754.0</v>
      </c>
      <c r="B221" s="23" t="s">
        <v>3320</v>
      </c>
      <c r="C221" s="24">
        <v>6471.0</v>
      </c>
      <c r="D221" s="24">
        <v>4364.0</v>
      </c>
      <c r="E221" s="24">
        <v>4189.0</v>
      </c>
      <c r="F221" s="24">
        <v>7011.0</v>
      </c>
      <c r="G221" s="24">
        <v>1542.0</v>
      </c>
      <c r="H221" s="24">
        <v>8553.0</v>
      </c>
      <c r="I221" s="25"/>
      <c r="J221" s="26">
        <v>-23.9014</v>
      </c>
      <c r="K221" s="26">
        <v>-51.2294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4115804.0</v>
      </c>
      <c r="B222" s="18" t="s">
        <v>3321</v>
      </c>
      <c r="C222" s="19">
        <v>37827.0</v>
      </c>
      <c r="D222" s="19">
        <v>20578.0</v>
      </c>
      <c r="E222" s="19">
        <v>21252.0</v>
      </c>
      <c r="F222" s="19">
        <v>37403.0</v>
      </c>
      <c r="G222" s="19">
        <v>4427.0</v>
      </c>
      <c r="H222" s="19">
        <v>41830.0</v>
      </c>
      <c r="I222" s="20"/>
      <c r="J222" s="21">
        <v>-25.2953</v>
      </c>
      <c r="K222" s="21">
        <v>-54.0939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4115853.0</v>
      </c>
      <c r="B223" s="23" t="s">
        <v>3322</v>
      </c>
      <c r="C223" s="24">
        <v>4608.0</v>
      </c>
      <c r="D223" s="24">
        <v>2524.0</v>
      </c>
      <c r="E223" s="24">
        <v>2522.0</v>
      </c>
      <c r="F223" s="24">
        <v>2439.0</v>
      </c>
      <c r="G223" s="24">
        <v>2607.0</v>
      </c>
      <c r="H223" s="24">
        <v>5046.0</v>
      </c>
      <c r="I223" s="25"/>
      <c r="J223" s="26">
        <v>-24.4539</v>
      </c>
      <c r="K223" s="26">
        <v>-54.1617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4115903.0</v>
      </c>
      <c r="B224" s="18" t="s">
        <v>1474</v>
      </c>
      <c r="C224" s="19">
        <v>2500.0</v>
      </c>
      <c r="D224" s="19">
        <v>1181.0</v>
      </c>
      <c r="E224" s="19">
        <v>1146.0</v>
      </c>
      <c r="F224" s="19">
        <v>1579.0</v>
      </c>
      <c r="G224" s="19">
        <v>748.0</v>
      </c>
      <c r="H224" s="19">
        <v>2327.0</v>
      </c>
      <c r="I224" s="20"/>
      <c r="J224" s="21">
        <v>-6.3708</v>
      </c>
      <c r="K224" s="21">
        <v>-44.3631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4116000.0</v>
      </c>
      <c r="B225" s="23" t="s">
        <v>3323</v>
      </c>
      <c r="C225" s="24">
        <v>1961.0</v>
      </c>
      <c r="D225" s="24">
        <v>922.0</v>
      </c>
      <c r="E225" s="24">
        <v>936.0</v>
      </c>
      <c r="F225" s="24">
        <v>1430.0</v>
      </c>
      <c r="G225" s="24">
        <v>428.0</v>
      </c>
      <c r="H225" s="24">
        <v>1858.0</v>
      </c>
      <c r="I225" s="25"/>
      <c r="J225" s="26">
        <v>-22.9661</v>
      </c>
      <c r="K225" s="26">
        <v>-51.4847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4116059.0</v>
      </c>
      <c r="B226" s="18" t="s">
        <v>3325</v>
      </c>
      <c r="C226" s="19">
        <v>10433.0</v>
      </c>
      <c r="D226" s="19">
        <v>5269.0</v>
      </c>
      <c r="E226" s="19">
        <v>5205.0</v>
      </c>
      <c r="F226" s="19">
        <v>5420.0</v>
      </c>
      <c r="G226" s="19">
        <v>5054.0</v>
      </c>
      <c r="H226" s="19">
        <v>10474.0</v>
      </c>
      <c r="I226" s="20"/>
      <c r="J226" s="21">
        <v>-25.0919</v>
      </c>
      <c r="K226" s="21">
        <v>-54.2475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4116109.0</v>
      </c>
      <c r="B227" s="23" t="s">
        <v>3326</v>
      </c>
      <c r="C227" s="24">
        <v>13395.0</v>
      </c>
      <c r="D227" s="24">
        <v>6315.0</v>
      </c>
      <c r="E227" s="24">
        <v>6291.0</v>
      </c>
      <c r="F227" s="24">
        <v>9933.0</v>
      </c>
      <c r="G227" s="24">
        <v>2673.0</v>
      </c>
      <c r="H227" s="24">
        <v>12606.0</v>
      </c>
      <c r="I227" s="25"/>
      <c r="J227" s="26">
        <v>-24.0622</v>
      </c>
      <c r="K227" s="26">
        <v>-53.0069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4116208.0</v>
      </c>
      <c r="B228" s="18" t="s">
        <v>3328</v>
      </c>
      <c r="C228" s="19">
        <v>15275.0</v>
      </c>
      <c r="D228" s="19">
        <v>7950.0</v>
      </c>
      <c r="E228" s="19">
        <v>7768.0</v>
      </c>
      <c r="F228" s="19">
        <v>7178.0</v>
      </c>
      <c r="G228" s="19">
        <v>8540.0</v>
      </c>
      <c r="H228" s="19">
        <v>15718.0</v>
      </c>
      <c r="I228" s="20"/>
      <c r="J228" s="21">
        <v>-25.4769</v>
      </c>
      <c r="K228" s="21">
        <v>-48.8344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4116307.0</v>
      </c>
      <c r="B229" s="23" t="s">
        <v>3330</v>
      </c>
      <c r="C229" s="24">
        <v>3401.0</v>
      </c>
      <c r="D229" s="24">
        <v>1839.0</v>
      </c>
      <c r="E229" s="24">
        <v>1839.0</v>
      </c>
      <c r="F229" s="24">
        <v>2980.0</v>
      </c>
      <c r="G229" s="24">
        <v>698.0</v>
      </c>
      <c r="H229" s="24">
        <v>3678.0</v>
      </c>
      <c r="I229" s="25"/>
      <c r="J229" s="26">
        <v>-23.1481</v>
      </c>
      <c r="K229" s="26">
        <v>-51.7739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4116406.0</v>
      </c>
      <c r="B230" s="18" t="s">
        <v>3332</v>
      </c>
      <c r="C230" s="19">
        <v>3833.0</v>
      </c>
      <c r="D230" s="19">
        <v>1953.0</v>
      </c>
      <c r="E230" s="19">
        <v>1881.0</v>
      </c>
      <c r="F230" s="19">
        <v>3183.0</v>
      </c>
      <c r="G230" s="19">
        <v>651.0</v>
      </c>
      <c r="H230" s="19">
        <v>3834.0</v>
      </c>
      <c r="I230" s="20"/>
      <c r="J230" s="21">
        <v>-22.9136</v>
      </c>
      <c r="K230" s="21">
        <v>-51.7944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4116505.0</v>
      </c>
      <c r="B231" s="23" t="s">
        <v>3334</v>
      </c>
      <c r="C231" s="24">
        <v>1338.0</v>
      </c>
      <c r="D231" s="24">
        <v>717.0</v>
      </c>
      <c r="E231" s="24">
        <v>716.0</v>
      </c>
      <c r="F231" s="24">
        <v>1043.0</v>
      </c>
      <c r="G231" s="24">
        <v>390.0</v>
      </c>
      <c r="H231" s="24">
        <v>1433.0</v>
      </c>
      <c r="I231" s="25"/>
      <c r="J231" s="26">
        <v>-23.1767</v>
      </c>
      <c r="K231" s="26">
        <v>-52.6019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4116604.0</v>
      </c>
      <c r="B232" s="18" t="s">
        <v>3335</v>
      </c>
      <c r="C232" s="19">
        <v>3585.0</v>
      </c>
      <c r="D232" s="19">
        <v>1770.0</v>
      </c>
      <c r="E232" s="19">
        <v>1710.0</v>
      </c>
      <c r="F232" s="19">
        <v>2526.0</v>
      </c>
      <c r="G232" s="19">
        <v>954.0</v>
      </c>
      <c r="H232" s="19">
        <v>3480.0</v>
      </c>
      <c r="I232" s="20"/>
      <c r="J232" s="21">
        <v>-23.3306</v>
      </c>
      <c r="K232" s="21">
        <v>-50.7175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4116703.0</v>
      </c>
      <c r="B233" s="23" t="s">
        <v>1273</v>
      </c>
      <c r="C233" s="24">
        <v>13641.0</v>
      </c>
      <c r="D233" s="24">
        <v>5832.0</v>
      </c>
      <c r="E233" s="24">
        <v>6039.0</v>
      </c>
      <c r="F233" s="24">
        <v>9045.0</v>
      </c>
      <c r="G233" s="24">
        <v>2826.0</v>
      </c>
      <c r="H233" s="24">
        <v>11871.0</v>
      </c>
      <c r="I233" s="25"/>
      <c r="J233" s="26">
        <v>-24.5294</v>
      </c>
      <c r="K233" s="26">
        <v>-53.2556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4116802.0</v>
      </c>
      <c r="B234" s="18" t="s">
        <v>3338</v>
      </c>
      <c r="C234" s="19">
        <v>9914.0</v>
      </c>
      <c r="D234" s="19">
        <v>3757.0</v>
      </c>
      <c r="E234" s="19">
        <v>3668.0</v>
      </c>
      <c r="F234" s="19">
        <v>4104.0</v>
      </c>
      <c r="G234" s="19">
        <v>3321.0</v>
      </c>
      <c r="H234" s="19">
        <v>7425.0</v>
      </c>
      <c r="I234" s="20"/>
      <c r="J234" s="21">
        <v>-24.6731</v>
      </c>
      <c r="K234" s="21">
        <v>-52.5694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4116901.0</v>
      </c>
      <c r="B235" s="23" t="s">
        <v>3340</v>
      </c>
      <c r="C235" s="24">
        <v>25729.0</v>
      </c>
      <c r="D235" s="24">
        <v>13018.0</v>
      </c>
      <c r="E235" s="24">
        <v>13595.0</v>
      </c>
      <c r="F235" s="24">
        <v>24314.0</v>
      </c>
      <c r="G235" s="24">
        <v>2299.0</v>
      </c>
      <c r="H235" s="24">
        <v>26613.0</v>
      </c>
      <c r="I235" s="25"/>
      <c r="J235" s="26">
        <v>-23.1836</v>
      </c>
      <c r="K235" s="26">
        <v>-52.2047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4116950.0</v>
      </c>
      <c r="B236" s="18" t="s">
        <v>3342</v>
      </c>
      <c r="C236" s="19">
        <v>5258.0</v>
      </c>
      <c r="D236" s="19">
        <v>2662.0</v>
      </c>
      <c r="E236" s="19">
        <v>2448.0</v>
      </c>
      <c r="F236" s="19">
        <v>1753.0</v>
      </c>
      <c r="G236" s="19">
        <v>3357.0</v>
      </c>
      <c r="H236" s="19">
        <v>5110.0</v>
      </c>
      <c r="I236" s="20"/>
      <c r="J236" s="21">
        <v>-25.9072</v>
      </c>
      <c r="K236" s="21">
        <v>-53.2625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4117008.0</v>
      </c>
      <c r="B237" s="23" t="s">
        <v>894</v>
      </c>
      <c r="C237" s="24">
        <v>8305.0</v>
      </c>
      <c r="D237" s="24">
        <v>4037.0</v>
      </c>
      <c r="E237" s="24">
        <v>4116.0</v>
      </c>
      <c r="F237" s="24">
        <v>6615.0</v>
      </c>
      <c r="G237" s="24">
        <v>1538.0</v>
      </c>
      <c r="H237" s="24">
        <v>8153.0</v>
      </c>
      <c r="I237" s="25"/>
      <c r="J237" s="26">
        <v>-23.4322</v>
      </c>
      <c r="K237" s="26">
        <v>-50.5639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4117057.0</v>
      </c>
      <c r="B238" s="18" t="s">
        <v>3345</v>
      </c>
      <c r="C238" s="19">
        <v>11699.0</v>
      </c>
      <c r="D238" s="19">
        <v>5693.0</v>
      </c>
      <c r="E238" s="19">
        <v>5546.0</v>
      </c>
      <c r="F238" s="19">
        <v>2375.0</v>
      </c>
      <c r="G238" s="19">
        <v>8864.0</v>
      </c>
      <c r="H238" s="19">
        <v>11239.0</v>
      </c>
      <c r="I238" s="20"/>
      <c r="J238" s="21">
        <v>-25.3069</v>
      </c>
      <c r="K238" s="21">
        <v>-52.5414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4117107.0</v>
      </c>
      <c r="B239" s="23" t="s">
        <v>3346</v>
      </c>
      <c r="C239" s="24">
        <v>13169.0</v>
      </c>
      <c r="D239" s="24">
        <v>6419.0</v>
      </c>
      <c r="E239" s="24">
        <v>6650.0</v>
      </c>
      <c r="F239" s="24">
        <v>12024.0</v>
      </c>
      <c r="G239" s="24">
        <v>1045.0</v>
      </c>
      <c r="H239" s="24">
        <v>13069.0</v>
      </c>
      <c r="I239" s="25"/>
      <c r="J239" s="26">
        <v>-22.7658</v>
      </c>
      <c r="K239" s="26">
        <v>-52.985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4117206.0</v>
      </c>
      <c r="B240" s="18" t="s">
        <v>1728</v>
      </c>
      <c r="C240" s="19">
        <v>5280.0</v>
      </c>
      <c r="D240" s="19">
        <v>2694.0</v>
      </c>
      <c r="E240" s="19">
        <v>2812.0</v>
      </c>
      <c r="F240" s="19">
        <v>4688.0</v>
      </c>
      <c r="G240" s="19">
        <v>818.0</v>
      </c>
      <c r="H240" s="19">
        <v>5506.0</v>
      </c>
      <c r="I240" s="20"/>
      <c r="J240" s="21">
        <v>-14.7972</v>
      </c>
      <c r="K240" s="21">
        <v>-57.2881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4117255.0</v>
      </c>
      <c r="B241" s="23" t="s">
        <v>3349</v>
      </c>
      <c r="C241" s="24">
        <v>10397.0</v>
      </c>
      <c r="D241" s="24">
        <v>5221.0</v>
      </c>
      <c r="E241" s="24">
        <v>5148.0</v>
      </c>
      <c r="F241" s="24">
        <v>6066.0</v>
      </c>
      <c r="G241" s="24">
        <v>4303.0</v>
      </c>
      <c r="H241" s="24">
        <v>10369.0</v>
      </c>
      <c r="I241" s="25"/>
      <c r="J241" s="26">
        <v>-25.6325</v>
      </c>
      <c r="K241" s="26">
        <v>-53.3467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4117214.0</v>
      </c>
      <c r="B242" s="18" t="s">
        <v>3351</v>
      </c>
      <c r="C242" s="19">
        <v>3611.0</v>
      </c>
      <c r="D242" s="19">
        <v>1896.0</v>
      </c>
      <c r="E242" s="19">
        <v>2015.0</v>
      </c>
      <c r="F242" s="19">
        <v>3282.0</v>
      </c>
      <c r="G242" s="19">
        <v>629.0</v>
      </c>
      <c r="H242" s="19">
        <v>3911.0</v>
      </c>
      <c r="I242" s="20"/>
      <c r="J242" s="21">
        <v>-23.5853</v>
      </c>
      <c r="K242" s="21">
        <v>-50.5853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4117222.0</v>
      </c>
      <c r="B243" s="23" t="s">
        <v>3353</v>
      </c>
      <c r="C243" s="24">
        <v>7125.0</v>
      </c>
      <c r="D243" s="24">
        <v>3791.0</v>
      </c>
      <c r="E243" s="24">
        <v>3834.0</v>
      </c>
      <c r="F243" s="24">
        <v>5315.0</v>
      </c>
      <c r="G243" s="24">
        <v>2310.0</v>
      </c>
      <c r="H243" s="24">
        <v>7625.0</v>
      </c>
      <c r="I243" s="25"/>
      <c r="J243" s="26">
        <v>-24.4664</v>
      </c>
      <c r="K243" s="26">
        <v>-53.9533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4117271.0</v>
      </c>
      <c r="B244" s="137" t="s">
        <v>3355</v>
      </c>
      <c r="C244" s="138">
        <v>9476.0</v>
      </c>
      <c r="D244" s="138">
        <v>3807.0</v>
      </c>
      <c r="E244" s="138">
        <v>3582.0</v>
      </c>
      <c r="F244" s="138">
        <v>2891.0</v>
      </c>
      <c r="G244" s="138">
        <v>4498.0</v>
      </c>
      <c r="H244" s="138">
        <v>7389.0</v>
      </c>
      <c r="I244" s="142"/>
      <c r="J244" s="21">
        <v>-24.4381</v>
      </c>
      <c r="K244" s="21">
        <v>-51.9453</v>
      </c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</row>
    <row r="245" ht="15.75" customHeight="1">
      <c r="A245" s="22">
        <v>4117297.0</v>
      </c>
      <c r="B245" s="23" t="s">
        <v>3357</v>
      </c>
      <c r="C245" s="24">
        <v>2866.0</v>
      </c>
      <c r="D245" s="24">
        <v>1485.0</v>
      </c>
      <c r="E245" s="24">
        <v>1342.0</v>
      </c>
      <c r="F245" s="24">
        <v>1588.0</v>
      </c>
      <c r="G245" s="24">
        <v>1239.0</v>
      </c>
      <c r="H245" s="24">
        <v>2827.0</v>
      </c>
      <c r="I245" s="25"/>
      <c r="J245" s="26">
        <v>-23.7639</v>
      </c>
      <c r="K245" s="26">
        <v>-51.5069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4117305.0</v>
      </c>
      <c r="B246" s="18" t="s">
        <v>3358</v>
      </c>
      <c r="C246" s="19">
        <v>25216.0</v>
      </c>
      <c r="D246" s="19">
        <v>12067.0</v>
      </c>
      <c r="E246" s="19">
        <v>11297.0</v>
      </c>
      <c r="F246" s="19">
        <v>9574.0</v>
      </c>
      <c r="G246" s="19">
        <v>13790.0</v>
      </c>
      <c r="H246" s="19">
        <v>23364.0</v>
      </c>
      <c r="I246" s="20"/>
      <c r="J246" s="21">
        <v>-24.2083</v>
      </c>
      <c r="K246" s="21">
        <v>-50.9494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4117404.0</v>
      </c>
      <c r="B247" s="23" t="s">
        <v>3361</v>
      </c>
      <c r="C247" s="24">
        <v>3396.0</v>
      </c>
      <c r="D247" s="24">
        <v>1703.0</v>
      </c>
      <c r="E247" s="24">
        <v>1677.0</v>
      </c>
      <c r="F247" s="24">
        <v>3042.0</v>
      </c>
      <c r="G247" s="24">
        <v>338.0</v>
      </c>
      <c r="H247" s="24">
        <v>3380.0</v>
      </c>
      <c r="I247" s="25"/>
      <c r="J247" s="26">
        <v>-23.405</v>
      </c>
      <c r="K247" s="26">
        <v>-52.1989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4117453.0</v>
      </c>
      <c r="B248" s="18" t="s">
        <v>3362</v>
      </c>
      <c r="C248" s="19">
        <v>5472.0</v>
      </c>
      <c r="D248" s="19">
        <v>2865.0</v>
      </c>
      <c r="E248" s="19">
        <v>2825.0</v>
      </c>
      <c r="F248" s="19">
        <v>4040.0</v>
      </c>
      <c r="G248" s="19">
        <v>1650.0</v>
      </c>
      <c r="H248" s="19">
        <v>5690.0</v>
      </c>
      <c r="I248" s="20"/>
      <c r="J248" s="21">
        <v>-24.7739</v>
      </c>
      <c r="K248" s="21">
        <v>-53.9017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4117503.0</v>
      </c>
      <c r="B249" s="23" t="s">
        <v>3364</v>
      </c>
      <c r="C249" s="24">
        <v>30764.0</v>
      </c>
      <c r="D249" s="24">
        <v>17840.0</v>
      </c>
      <c r="E249" s="24">
        <v>18101.0</v>
      </c>
      <c r="F249" s="24">
        <v>35450.0</v>
      </c>
      <c r="G249" s="24">
        <v>491.0</v>
      </c>
      <c r="H249" s="24">
        <v>35941.0</v>
      </c>
      <c r="I249" s="25"/>
      <c r="J249" s="26">
        <v>-23.4575</v>
      </c>
      <c r="K249" s="26">
        <v>-52.0486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4117602.0</v>
      </c>
      <c r="B250" s="18" t="s">
        <v>3365</v>
      </c>
      <c r="C250" s="19">
        <v>34819.0</v>
      </c>
      <c r="D250" s="19">
        <v>21180.0</v>
      </c>
      <c r="E250" s="19">
        <v>21707.0</v>
      </c>
      <c r="F250" s="19">
        <v>39803.0</v>
      </c>
      <c r="G250" s="19">
        <v>3084.0</v>
      </c>
      <c r="H250" s="19">
        <v>42887.0</v>
      </c>
      <c r="I250" s="20"/>
      <c r="J250" s="21">
        <v>-26.4842</v>
      </c>
      <c r="K250" s="21">
        <v>-51.9906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4117701.0</v>
      </c>
      <c r="B251" s="23" t="s">
        <v>3367</v>
      </c>
      <c r="C251" s="24">
        <v>30847.0</v>
      </c>
      <c r="D251" s="24">
        <v>16046.0</v>
      </c>
      <c r="E251" s="24">
        <v>16079.0</v>
      </c>
      <c r="F251" s="24">
        <v>19376.0</v>
      </c>
      <c r="G251" s="24">
        <v>12749.0</v>
      </c>
      <c r="H251" s="24">
        <v>32125.0</v>
      </c>
      <c r="I251" s="25"/>
      <c r="J251" s="26">
        <v>-27.5828</v>
      </c>
      <c r="K251" s="26">
        <v>-50.1594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4117800.0</v>
      </c>
      <c r="B252" s="18" t="s">
        <v>3369</v>
      </c>
      <c r="C252" s="19">
        <v>16958.0</v>
      </c>
      <c r="D252" s="19">
        <v>7515.0</v>
      </c>
      <c r="E252" s="19">
        <v>7355.0</v>
      </c>
      <c r="F252" s="19">
        <v>7403.0</v>
      </c>
      <c r="G252" s="19">
        <v>7467.0</v>
      </c>
      <c r="H252" s="19">
        <v>14870.0</v>
      </c>
      <c r="I252" s="20"/>
      <c r="J252" s="21">
        <v>-22.7889</v>
      </c>
      <c r="K252" s="21">
        <v>-50.2175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4117909.0</v>
      </c>
      <c r="B253" s="23" t="s">
        <v>3371</v>
      </c>
      <c r="C253" s="24">
        <v>25771.0</v>
      </c>
      <c r="D253" s="24">
        <v>14003.0</v>
      </c>
      <c r="E253" s="24">
        <v>14689.0</v>
      </c>
      <c r="F253" s="24">
        <v>24655.0</v>
      </c>
      <c r="G253" s="24">
        <v>4037.0</v>
      </c>
      <c r="H253" s="24">
        <v>28692.0</v>
      </c>
      <c r="I253" s="25"/>
      <c r="J253" s="26">
        <v>-24.2839</v>
      </c>
      <c r="K253" s="26">
        <v>-53.84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4118006.0</v>
      </c>
      <c r="B254" s="18" t="s">
        <v>3373</v>
      </c>
      <c r="C254" s="19">
        <v>9739.0</v>
      </c>
      <c r="D254" s="19">
        <v>5856.0</v>
      </c>
      <c r="E254" s="19">
        <v>5925.0</v>
      </c>
      <c r="F254" s="19">
        <v>11108.0</v>
      </c>
      <c r="G254" s="19">
        <v>673.0</v>
      </c>
      <c r="H254" s="19">
        <v>11781.0</v>
      </c>
      <c r="I254" s="20"/>
      <c r="J254" s="21">
        <v>-23.2808</v>
      </c>
      <c r="K254" s="21">
        <v>-52.6022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4118105.0</v>
      </c>
      <c r="B255" s="23" t="s">
        <v>3375</v>
      </c>
      <c r="C255" s="24">
        <v>9109.0</v>
      </c>
      <c r="D255" s="24">
        <v>5115.0</v>
      </c>
      <c r="E255" s="24">
        <v>5141.0</v>
      </c>
      <c r="F255" s="24">
        <v>9475.0</v>
      </c>
      <c r="G255" s="24">
        <v>781.0</v>
      </c>
      <c r="H255" s="24">
        <v>10256.0</v>
      </c>
      <c r="I255" s="25"/>
      <c r="J255" s="26">
        <v>-22.93</v>
      </c>
      <c r="K255" s="26">
        <v>-52.1511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4118204.0</v>
      </c>
      <c r="B256" s="18" t="s">
        <v>3376</v>
      </c>
      <c r="C256" s="19">
        <v>127339.0</v>
      </c>
      <c r="D256" s="19">
        <v>69301.0</v>
      </c>
      <c r="E256" s="19">
        <v>71149.0</v>
      </c>
      <c r="F256" s="19">
        <v>135405.0</v>
      </c>
      <c r="G256" s="19">
        <v>5045.0</v>
      </c>
      <c r="H256" s="19">
        <v>140450.0</v>
      </c>
      <c r="I256" s="20"/>
      <c r="J256" s="21">
        <v>-25.52</v>
      </c>
      <c r="K256" s="21">
        <v>-48.5092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4118303.0</v>
      </c>
      <c r="B257" s="23" t="s">
        <v>3378</v>
      </c>
      <c r="C257" s="24">
        <v>2393.0</v>
      </c>
      <c r="D257" s="24">
        <v>1383.0</v>
      </c>
      <c r="E257" s="24">
        <v>1408.0</v>
      </c>
      <c r="F257" s="24">
        <v>2500.0</v>
      </c>
      <c r="G257" s="24">
        <v>291.0</v>
      </c>
      <c r="H257" s="24">
        <v>2791.0</v>
      </c>
      <c r="I257" s="25"/>
      <c r="J257" s="26">
        <v>-22.6336</v>
      </c>
      <c r="K257" s="26">
        <v>-52.0978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4118402.0</v>
      </c>
      <c r="B258" s="18" t="s">
        <v>3379</v>
      </c>
      <c r="C258" s="19">
        <v>75750.0</v>
      </c>
      <c r="D258" s="19">
        <v>39285.0</v>
      </c>
      <c r="E258" s="19">
        <v>42310.0</v>
      </c>
      <c r="F258" s="19">
        <v>77733.0</v>
      </c>
      <c r="G258" s="19">
        <v>3862.0</v>
      </c>
      <c r="H258" s="19">
        <v>81595.0</v>
      </c>
      <c r="I258" s="20"/>
      <c r="J258" s="21">
        <v>-23.0731</v>
      </c>
      <c r="K258" s="21">
        <v>-52.4653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4118451.0</v>
      </c>
      <c r="B259" s="23" t="s">
        <v>3382</v>
      </c>
      <c r="C259" s="24">
        <v>4049.0</v>
      </c>
      <c r="D259" s="24">
        <v>2367.0</v>
      </c>
      <c r="E259" s="24">
        <v>2456.0</v>
      </c>
      <c r="F259" s="24">
        <v>2991.0</v>
      </c>
      <c r="G259" s="24">
        <v>1832.0</v>
      </c>
      <c r="H259" s="24">
        <v>4823.0</v>
      </c>
      <c r="I259" s="25"/>
      <c r="J259" s="26">
        <v>-24.6264</v>
      </c>
      <c r="K259" s="26">
        <v>-54.2247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4118501.0</v>
      </c>
      <c r="B260" s="18" t="s">
        <v>3383</v>
      </c>
      <c r="C260" s="19">
        <v>62234.0</v>
      </c>
      <c r="D260" s="19">
        <v>34984.0</v>
      </c>
      <c r="E260" s="19">
        <v>37389.0</v>
      </c>
      <c r="F260" s="19">
        <v>68093.0</v>
      </c>
      <c r="G260" s="19">
        <v>4280.0</v>
      </c>
      <c r="H260" s="19">
        <v>72373.0</v>
      </c>
      <c r="I260" s="20"/>
      <c r="J260" s="21">
        <v>-26.2286</v>
      </c>
      <c r="K260" s="21">
        <v>-52.6706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4118600.0</v>
      </c>
      <c r="B261" s="23" t="s">
        <v>3386</v>
      </c>
      <c r="C261" s="24">
        <v>5060.0</v>
      </c>
      <c r="D261" s="24">
        <v>2800.0</v>
      </c>
      <c r="E261" s="24">
        <v>2630.0</v>
      </c>
      <c r="F261" s="24">
        <v>2748.0</v>
      </c>
      <c r="G261" s="24">
        <v>2682.0</v>
      </c>
      <c r="H261" s="24">
        <v>5430.0</v>
      </c>
      <c r="I261" s="25"/>
      <c r="J261" s="26">
        <v>-26.2083</v>
      </c>
      <c r="K261" s="26">
        <v>-50.9381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4118709.0</v>
      </c>
      <c r="B262" s="18" t="s">
        <v>3387</v>
      </c>
      <c r="C262" s="19">
        <v>6565.0</v>
      </c>
      <c r="D262" s="19">
        <v>3634.0</v>
      </c>
      <c r="E262" s="19">
        <v>3279.0</v>
      </c>
      <c r="F262" s="19">
        <v>2173.0</v>
      </c>
      <c r="G262" s="19">
        <v>4740.0</v>
      </c>
      <c r="H262" s="19">
        <v>6913.0</v>
      </c>
      <c r="I262" s="20"/>
      <c r="J262" s="21">
        <v>-26.0397</v>
      </c>
      <c r="K262" s="21">
        <v>-50.8358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4118808.0</v>
      </c>
      <c r="B263" s="23" t="s">
        <v>3389</v>
      </c>
      <c r="C263" s="24">
        <v>13487.0</v>
      </c>
      <c r="D263" s="24">
        <v>6733.0</v>
      </c>
      <c r="E263" s="24">
        <v>6889.0</v>
      </c>
      <c r="F263" s="24">
        <v>11009.0</v>
      </c>
      <c r="G263" s="24">
        <v>2613.0</v>
      </c>
      <c r="H263" s="24">
        <v>13622.0</v>
      </c>
      <c r="I263" s="25"/>
      <c r="J263" s="26">
        <v>-23.9128</v>
      </c>
      <c r="K263" s="26">
        <v>-52.3431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4118857.0</v>
      </c>
      <c r="B264" s="18" t="s">
        <v>3391</v>
      </c>
      <c r="C264" s="19">
        <v>5291.0</v>
      </c>
      <c r="D264" s="19">
        <v>2824.0</v>
      </c>
      <c r="E264" s="19">
        <v>2824.0</v>
      </c>
      <c r="F264" s="19">
        <v>3081.0</v>
      </c>
      <c r="G264" s="19">
        <v>2567.0</v>
      </c>
      <c r="H264" s="19">
        <v>5648.0</v>
      </c>
      <c r="I264" s="20"/>
      <c r="J264" s="21">
        <v>-23.8961</v>
      </c>
      <c r="K264" s="21">
        <v>-53.4097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4118907.0</v>
      </c>
      <c r="B265" s="23" t="s">
        <v>3393</v>
      </c>
      <c r="C265" s="24">
        <v>9282.0</v>
      </c>
      <c r="D265" s="24">
        <v>5004.0</v>
      </c>
      <c r="E265" s="24">
        <v>5204.0</v>
      </c>
      <c r="F265" s="24">
        <v>8069.0</v>
      </c>
      <c r="G265" s="24">
        <v>2139.0</v>
      </c>
      <c r="H265" s="24">
        <v>10208.0</v>
      </c>
      <c r="I265" s="25"/>
      <c r="J265" s="26">
        <v>-23.8047</v>
      </c>
      <c r="K265" s="26">
        <v>-53.6836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4119004.0</v>
      </c>
      <c r="B266" s="18" t="s">
        <v>3394</v>
      </c>
      <c r="C266" s="19">
        <v>7354.0</v>
      </c>
      <c r="D266" s="19">
        <v>3403.0</v>
      </c>
      <c r="E266" s="19">
        <v>3361.0</v>
      </c>
      <c r="F266" s="19">
        <v>3190.0</v>
      </c>
      <c r="G266" s="19">
        <v>3574.0</v>
      </c>
      <c r="H266" s="19">
        <v>6764.0</v>
      </c>
      <c r="I266" s="20"/>
      <c r="J266" s="21">
        <v>-25.8242</v>
      </c>
      <c r="K266" s="21">
        <v>-53.74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4119103.0</v>
      </c>
      <c r="B267" s="23" t="s">
        <v>3396</v>
      </c>
      <c r="C267" s="24">
        <v>9798.0</v>
      </c>
      <c r="D267" s="24">
        <v>5745.0</v>
      </c>
      <c r="E267" s="24">
        <v>5469.0</v>
      </c>
      <c r="F267" s="24">
        <v>4514.0</v>
      </c>
      <c r="G267" s="24">
        <v>6700.0</v>
      </c>
      <c r="H267" s="24">
        <v>11214.0</v>
      </c>
      <c r="I267" s="25"/>
      <c r="J267" s="26">
        <v>-26.0981</v>
      </c>
      <c r="K267" s="26">
        <v>-49.4292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4119152.0</v>
      </c>
      <c r="B268" s="18" t="s">
        <v>3398</v>
      </c>
      <c r="C268" s="19">
        <v>102985.0</v>
      </c>
      <c r="D268" s="19">
        <v>56895.0</v>
      </c>
      <c r="E268" s="19">
        <v>60271.0</v>
      </c>
      <c r="F268" s="19">
        <v>117166.0</v>
      </c>
      <c r="G268" s="19">
        <v>0.0</v>
      </c>
      <c r="H268" s="19">
        <v>117166.0</v>
      </c>
      <c r="I268" s="20"/>
      <c r="J268" s="21">
        <v>-25.4447</v>
      </c>
      <c r="K268" s="21">
        <v>-49.1925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4119251.0</v>
      </c>
      <c r="B269" s="23" t="s">
        <v>3400</v>
      </c>
      <c r="C269" s="24">
        <v>2560.0</v>
      </c>
      <c r="D269" s="24">
        <v>1365.0</v>
      </c>
      <c r="E269" s="24">
        <v>1255.0</v>
      </c>
      <c r="F269" s="24">
        <v>1162.0</v>
      </c>
      <c r="G269" s="24">
        <v>1458.0</v>
      </c>
      <c r="H269" s="24">
        <v>2620.0</v>
      </c>
      <c r="I269" s="25"/>
      <c r="J269" s="26">
        <v>-26.0303</v>
      </c>
      <c r="K269" s="26">
        <v>-53.4831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4119202.0</v>
      </c>
      <c r="B270" s="18" t="s">
        <v>3402</v>
      </c>
      <c r="C270" s="19">
        <v>6217.0</v>
      </c>
      <c r="D270" s="19">
        <v>3163.0</v>
      </c>
      <c r="E270" s="19">
        <v>3047.0</v>
      </c>
      <c r="F270" s="19">
        <v>3921.0</v>
      </c>
      <c r="G270" s="19">
        <v>2289.0</v>
      </c>
      <c r="H270" s="19">
        <v>6210.0</v>
      </c>
      <c r="I270" s="20"/>
      <c r="J270" s="21">
        <v>-23.7925</v>
      </c>
      <c r="K270" s="21">
        <v>-50.0558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4119301.0</v>
      </c>
      <c r="B271" s="67" t="s">
        <v>3404</v>
      </c>
      <c r="C271" s="68">
        <v>28408.0</v>
      </c>
      <c r="D271" s="68">
        <v>15192.0</v>
      </c>
      <c r="E271" s="68">
        <v>15041.0</v>
      </c>
      <c r="F271" s="68">
        <v>15323.0</v>
      </c>
      <c r="G271" s="68">
        <v>14910.0</v>
      </c>
      <c r="H271" s="68">
        <v>30233.0</v>
      </c>
      <c r="I271" s="147"/>
      <c r="J271" s="26">
        <v>-10.5672</v>
      </c>
      <c r="K271" s="26">
        <v>-37.7228</v>
      </c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47"/>
      <c r="Y271" s="147"/>
      <c r="Z271" s="147"/>
    </row>
    <row r="272" ht="15.75" customHeight="1">
      <c r="A272" s="17">
        <v>4119400.0</v>
      </c>
      <c r="B272" s="18" t="s">
        <v>3405</v>
      </c>
      <c r="C272" s="19">
        <v>21647.0</v>
      </c>
      <c r="D272" s="19">
        <v>11621.0</v>
      </c>
      <c r="E272" s="19">
        <v>11804.0</v>
      </c>
      <c r="F272" s="19">
        <v>16104.0</v>
      </c>
      <c r="G272" s="19">
        <v>7321.0</v>
      </c>
      <c r="H272" s="19">
        <v>23425.0</v>
      </c>
      <c r="I272" s="20"/>
      <c r="J272" s="21">
        <v>-24.5261</v>
      </c>
      <c r="K272" s="21">
        <v>-49.9486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4119509.0</v>
      </c>
      <c r="B273" s="23" t="s">
        <v>3408</v>
      </c>
      <c r="C273" s="24">
        <v>72886.0</v>
      </c>
      <c r="D273" s="24">
        <v>48220.0</v>
      </c>
      <c r="E273" s="24">
        <v>45059.0</v>
      </c>
      <c r="F273" s="24">
        <v>45779.0</v>
      </c>
      <c r="G273" s="24">
        <v>47500.0</v>
      </c>
      <c r="H273" s="24">
        <v>93279.0</v>
      </c>
      <c r="I273" s="25"/>
      <c r="J273" s="26">
        <v>-25.4417</v>
      </c>
      <c r="K273" s="26">
        <v>-49.0633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4119608.0</v>
      </c>
      <c r="B274" s="18" t="s">
        <v>3409</v>
      </c>
      <c r="C274" s="19">
        <v>35861.0</v>
      </c>
      <c r="D274" s="19">
        <v>16247.0</v>
      </c>
      <c r="E274" s="19">
        <v>16398.0</v>
      </c>
      <c r="F274" s="19">
        <v>20587.0</v>
      </c>
      <c r="G274" s="19">
        <v>12058.0</v>
      </c>
      <c r="H274" s="19">
        <v>32645.0</v>
      </c>
      <c r="I274" s="20"/>
      <c r="J274" s="21">
        <v>-24.7572</v>
      </c>
      <c r="K274" s="21">
        <v>-51.7614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4119657.0</v>
      </c>
      <c r="B275" s="23" t="s">
        <v>3411</v>
      </c>
      <c r="C275" s="24">
        <v>2418.0</v>
      </c>
      <c r="D275" s="24">
        <v>1441.0</v>
      </c>
      <c r="E275" s="24">
        <v>1373.0</v>
      </c>
      <c r="F275" s="24">
        <v>2040.0</v>
      </c>
      <c r="G275" s="24">
        <v>774.0</v>
      </c>
      <c r="H275" s="24">
        <v>2814.0</v>
      </c>
      <c r="I275" s="25"/>
      <c r="J275" s="26">
        <v>-21.0094</v>
      </c>
      <c r="K275" s="26">
        <v>-48.2217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4119707.0</v>
      </c>
      <c r="B276" s="18" t="s">
        <v>3412</v>
      </c>
      <c r="C276" s="19">
        <v>3992.0</v>
      </c>
      <c r="D276" s="19">
        <v>2074.0</v>
      </c>
      <c r="E276" s="19">
        <v>2021.0</v>
      </c>
      <c r="F276" s="19">
        <v>2774.0</v>
      </c>
      <c r="G276" s="19">
        <v>1321.0</v>
      </c>
      <c r="H276" s="19">
        <v>4095.0</v>
      </c>
      <c r="I276" s="20"/>
      <c r="J276" s="21">
        <v>-23.0067</v>
      </c>
      <c r="K276" s="21">
        <v>-52.9139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4119806.0</v>
      </c>
      <c r="B277" s="23" t="s">
        <v>926</v>
      </c>
      <c r="C277" s="24">
        <v>14122.0</v>
      </c>
      <c r="D277" s="24">
        <v>6851.0</v>
      </c>
      <c r="E277" s="24">
        <v>6817.0</v>
      </c>
      <c r="F277" s="24">
        <v>6080.0</v>
      </c>
      <c r="G277" s="24">
        <v>7588.0</v>
      </c>
      <c r="H277" s="24">
        <v>13668.0</v>
      </c>
      <c r="I277" s="25"/>
      <c r="J277" s="26">
        <v>-25.7161</v>
      </c>
      <c r="K277" s="26">
        <v>-53.7661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4119905.0</v>
      </c>
      <c r="B278" s="18" t="s">
        <v>3415</v>
      </c>
      <c r="C278" s="19">
        <v>273616.0</v>
      </c>
      <c r="D278" s="19">
        <v>151429.0</v>
      </c>
      <c r="E278" s="19">
        <v>160268.0</v>
      </c>
      <c r="F278" s="19">
        <v>304841.0</v>
      </c>
      <c r="G278" s="19">
        <v>6856.0</v>
      </c>
      <c r="H278" s="19">
        <v>311697.0</v>
      </c>
      <c r="I278" s="20"/>
      <c r="J278" s="21">
        <v>-25.095</v>
      </c>
      <c r="K278" s="21">
        <v>-50.1619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4119954.0</v>
      </c>
      <c r="B279" s="23" t="s">
        <v>3417</v>
      </c>
      <c r="C279" s="24">
        <v>14323.0</v>
      </c>
      <c r="D279" s="24">
        <v>10355.0</v>
      </c>
      <c r="E279" s="24">
        <v>10564.0</v>
      </c>
      <c r="F279" s="24">
        <v>20742.0</v>
      </c>
      <c r="G279" s="24">
        <v>177.0</v>
      </c>
      <c r="H279" s="24">
        <v>20919.0</v>
      </c>
      <c r="I279" s="25"/>
      <c r="J279" s="26">
        <v>-25.6736</v>
      </c>
      <c r="K279" s="26">
        <v>-48.5111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4120002.0</v>
      </c>
      <c r="B280" s="18" t="s">
        <v>3419</v>
      </c>
      <c r="C280" s="19">
        <v>15881.0</v>
      </c>
      <c r="D280" s="19">
        <v>7033.0</v>
      </c>
      <c r="E280" s="19">
        <v>7150.0</v>
      </c>
      <c r="F280" s="19">
        <v>11440.0</v>
      </c>
      <c r="G280" s="19">
        <v>2743.0</v>
      </c>
      <c r="H280" s="19">
        <v>14183.0</v>
      </c>
      <c r="I280" s="20"/>
      <c r="J280" s="21">
        <v>-22.7558</v>
      </c>
      <c r="K280" s="21">
        <v>-51.3792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4120101.0</v>
      </c>
      <c r="B281" s="23" t="s">
        <v>3420</v>
      </c>
      <c r="C281" s="24">
        <v>4236.0</v>
      </c>
      <c r="D281" s="24">
        <v>2255.0</v>
      </c>
      <c r="E281" s="24">
        <v>2260.0</v>
      </c>
      <c r="F281" s="24">
        <v>2949.0</v>
      </c>
      <c r="G281" s="24">
        <v>1566.0</v>
      </c>
      <c r="H281" s="24">
        <v>4515.0</v>
      </c>
      <c r="I281" s="25"/>
      <c r="J281" s="26">
        <v>-25.5447</v>
      </c>
      <c r="K281" s="26">
        <v>-49.8903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4120150.0</v>
      </c>
      <c r="B282" s="18" t="s">
        <v>3422</v>
      </c>
      <c r="C282" s="19">
        <v>4206.0</v>
      </c>
      <c r="D282" s="19">
        <v>1914.0</v>
      </c>
      <c r="E282" s="19">
        <v>1745.0</v>
      </c>
      <c r="F282" s="19">
        <v>688.0</v>
      </c>
      <c r="G282" s="19">
        <v>2971.0</v>
      </c>
      <c r="H282" s="19">
        <v>3659.0</v>
      </c>
      <c r="I282" s="20"/>
      <c r="J282" s="21">
        <v>-25.5472</v>
      </c>
      <c r="K282" s="21">
        <v>-52.4083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4120200.0</v>
      </c>
      <c r="B283" s="23" t="s">
        <v>3424</v>
      </c>
      <c r="C283" s="24">
        <v>2550.0</v>
      </c>
      <c r="D283" s="24">
        <v>1284.0</v>
      </c>
      <c r="E283" s="24">
        <v>1247.0</v>
      </c>
      <c r="F283" s="24">
        <v>1764.0</v>
      </c>
      <c r="G283" s="24">
        <v>767.0</v>
      </c>
      <c r="H283" s="24">
        <v>2531.0</v>
      </c>
      <c r="I283" s="25"/>
      <c r="J283" s="26">
        <v>-22.7722</v>
      </c>
      <c r="K283" s="26">
        <v>-53.2669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4120309.0</v>
      </c>
      <c r="B284" s="18" t="s">
        <v>3425</v>
      </c>
      <c r="C284" s="19">
        <v>4051.0</v>
      </c>
      <c r="D284" s="19">
        <v>2066.0</v>
      </c>
      <c r="E284" s="19">
        <v>1954.0</v>
      </c>
      <c r="F284" s="19">
        <v>2229.0</v>
      </c>
      <c r="G284" s="19">
        <v>1791.0</v>
      </c>
      <c r="H284" s="19">
        <v>4020.0</v>
      </c>
      <c r="I284" s="20"/>
      <c r="J284" s="21">
        <v>-26.1611</v>
      </c>
      <c r="K284" s="21">
        <v>-51.2317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4120333.0</v>
      </c>
      <c r="B285" s="23" t="s">
        <v>3427</v>
      </c>
      <c r="C285" s="24">
        <v>3152.0</v>
      </c>
      <c r="D285" s="24">
        <v>1735.0</v>
      </c>
      <c r="E285" s="24">
        <v>1699.0</v>
      </c>
      <c r="F285" s="24">
        <v>3016.0</v>
      </c>
      <c r="G285" s="24">
        <v>418.0</v>
      </c>
      <c r="H285" s="24">
        <v>3434.0</v>
      </c>
      <c r="I285" s="25"/>
      <c r="J285" s="26">
        <v>-23.0394</v>
      </c>
      <c r="K285" s="26">
        <v>-51.4422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4120358.0</v>
      </c>
      <c r="B286" s="18" t="s">
        <v>3429</v>
      </c>
      <c r="C286" s="19">
        <v>6260.0</v>
      </c>
      <c r="D286" s="19">
        <v>2817.0</v>
      </c>
      <c r="E286" s="19">
        <v>2815.0</v>
      </c>
      <c r="F286" s="19">
        <v>3609.0</v>
      </c>
      <c r="G286" s="19">
        <v>2023.0</v>
      </c>
      <c r="H286" s="19">
        <v>5632.0</v>
      </c>
      <c r="I286" s="20"/>
      <c r="J286" s="21">
        <v>-26.0197</v>
      </c>
      <c r="K286" s="21">
        <v>-53.7403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4120408.0</v>
      </c>
      <c r="B287" s="23" t="s">
        <v>3431</v>
      </c>
      <c r="C287" s="24">
        <v>4305.0</v>
      </c>
      <c r="D287" s="24">
        <v>2449.0</v>
      </c>
      <c r="E287" s="24">
        <v>2326.0</v>
      </c>
      <c r="F287" s="24">
        <v>4188.0</v>
      </c>
      <c r="G287" s="24">
        <v>587.0</v>
      </c>
      <c r="H287" s="24">
        <v>4775.0</v>
      </c>
      <c r="I287" s="25"/>
      <c r="J287" s="26">
        <v>-23.2781</v>
      </c>
      <c r="K287" s="26">
        <v>-52.1517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4120507.0</v>
      </c>
      <c r="B288" s="18" t="s">
        <v>3432</v>
      </c>
      <c r="C288" s="19">
        <v>10728.0</v>
      </c>
      <c r="D288" s="19">
        <v>5401.0</v>
      </c>
      <c r="E288" s="19">
        <v>5431.0</v>
      </c>
      <c r="F288" s="19">
        <v>10083.0</v>
      </c>
      <c r="G288" s="19">
        <v>749.0</v>
      </c>
      <c r="H288" s="19">
        <v>10832.0</v>
      </c>
      <c r="I288" s="20"/>
      <c r="J288" s="21">
        <v>-22.8506</v>
      </c>
      <c r="K288" s="21">
        <v>-51.0283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4120606.0</v>
      </c>
      <c r="B289" s="23" t="s">
        <v>3435</v>
      </c>
      <c r="C289" s="24">
        <v>46346.0</v>
      </c>
      <c r="D289" s="24">
        <v>24893.0</v>
      </c>
      <c r="E289" s="24">
        <v>23900.0</v>
      </c>
      <c r="F289" s="24">
        <v>22458.0</v>
      </c>
      <c r="G289" s="24">
        <v>26335.0</v>
      </c>
      <c r="H289" s="24">
        <v>48793.0</v>
      </c>
      <c r="I289" s="25"/>
      <c r="J289" s="26">
        <v>-25.2131</v>
      </c>
      <c r="K289" s="26">
        <v>-50.9778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4120655.0</v>
      </c>
      <c r="B290" s="18" t="s">
        <v>3436</v>
      </c>
      <c r="C290" s="19">
        <v>5333.0</v>
      </c>
      <c r="D290" s="19">
        <v>2391.0</v>
      </c>
      <c r="E290" s="19">
        <v>2465.0</v>
      </c>
      <c r="F290" s="19">
        <v>2912.0</v>
      </c>
      <c r="G290" s="19">
        <v>1944.0</v>
      </c>
      <c r="H290" s="19">
        <v>4856.0</v>
      </c>
      <c r="I290" s="20"/>
      <c r="J290" s="21">
        <v>-24.2794</v>
      </c>
      <c r="K290" s="21">
        <v>-53.0764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4120705.0</v>
      </c>
      <c r="B291" s="23" t="s">
        <v>3438</v>
      </c>
      <c r="C291" s="24">
        <v>6742.0</v>
      </c>
      <c r="D291" s="24">
        <v>3455.0</v>
      </c>
      <c r="E291" s="24">
        <v>3589.0</v>
      </c>
      <c r="F291" s="24">
        <v>6371.0</v>
      </c>
      <c r="G291" s="24">
        <v>673.0</v>
      </c>
      <c r="H291" s="24">
        <v>7044.0</v>
      </c>
      <c r="I291" s="25"/>
      <c r="J291" s="26">
        <v>-23.5672</v>
      </c>
      <c r="K291" s="26">
        <v>-49.9136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4120804.0</v>
      </c>
      <c r="B292" s="18" t="s">
        <v>3440</v>
      </c>
      <c r="C292" s="19">
        <v>16161.0</v>
      </c>
      <c r="D292" s="19">
        <v>9924.0</v>
      </c>
      <c r="E292" s="19">
        <v>9862.0</v>
      </c>
      <c r="F292" s="19">
        <v>17923.0</v>
      </c>
      <c r="G292" s="19">
        <v>1863.0</v>
      </c>
      <c r="H292" s="19">
        <v>19786.0</v>
      </c>
      <c r="I292" s="20"/>
      <c r="J292" s="21">
        <v>-25.3656</v>
      </c>
      <c r="K292" s="21">
        <v>-49.0769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4120853.0</v>
      </c>
      <c r="B293" s="23" t="s">
        <v>3441</v>
      </c>
      <c r="C293" s="24">
        <v>3646.0</v>
      </c>
      <c r="D293" s="24">
        <v>1849.0</v>
      </c>
      <c r="E293" s="24">
        <v>1955.0</v>
      </c>
      <c r="F293" s="24">
        <v>2436.0</v>
      </c>
      <c r="G293" s="24">
        <v>1368.0</v>
      </c>
      <c r="H293" s="24">
        <v>3804.0</v>
      </c>
      <c r="I293" s="25"/>
      <c r="J293" s="26">
        <v>-24.575</v>
      </c>
      <c r="K293" s="26">
        <v>-53.9769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17">
        <v>4120903.0</v>
      </c>
      <c r="B294" s="18" t="s">
        <v>3442</v>
      </c>
      <c r="C294" s="19">
        <v>27364.0</v>
      </c>
      <c r="D294" s="19">
        <v>15385.0</v>
      </c>
      <c r="E294" s="19">
        <v>15200.0</v>
      </c>
      <c r="F294" s="19">
        <v>20988.0</v>
      </c>
      <c r="G294" s="19">
        <v>9597.0</v>
      </c>
      <c r="H294" s="19">
        <v>30585.0</v>
      </c>
      <c r="I294" s="20"/>
      <c r="J294" s="21">
        <v>-25.4497</v>
      </c>
      <c r="K294" s="21">
        <v>-52.9081</v>
      </c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2">
        <v>4121000.0</v>
      </c>
      <c r="B295" s="23" t="s">
        <v>3444</v>
      </c>
      <c r="C295" s="24">
        <v>11438.0</v>
      </c>
      <c r="D295" s="24">
        <v>5940.0</v>
      </c>
      <c r="E295" s="24">
        <v>5809.0</v>
      </c>
      <c r="F295" s="24">
        <v>7627.0</v>
      </c>
      <c r="G295" s="24">
        <v>4122.0</v>
      </c>
      <c r="H295" s="24">
        <v>11749.0</v>
      </c>
      <c r="I295" s="25"/>
      <c r="J295" s="26">
        <v>-23.0836</v>
      </c>
      <c r="K295" s="26">
        <v>-53.4844</v>
      </c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17">
        <v>4121109.0</v>
      </c>
      <c r="B296" s="18" t="s">
        <v>3446</v>
      </c>
      <c r="C296" s="19">
        <v>5759.0</v>
      </c>
      <c r="D296" s="19">
        <v>2543.0</v>
      </c>
      <c r="E296" s="19">
        <v>2542.0</v>
      </c>
      <c r="F296" s="19">
        <v>3809.0</v>
      </c>
      <c r="G296" s="19">
        <v>1276.0</v>
      </c>
      <c r="H296" s="19">
        <v>5085.0</v>
      </c>
      <c r="I296" s="20"/>
      <c r="J296" s="21">
        <v>-23.8522</v>
      </c>
      <c r="K296" s="21">
        <v>-52.1297</v>
      </c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2">
        <v>4121208.0</v>
      </c>
      <c r="B297" s="23" t="s">
        <v>3449</v>
      </c>
      <c r="C297" s="24">
        <v>15272.0</v>
      </c>
      <c r="D297" s="24">
        <v>8838.0</v>
      </c>
      <c r="E297" s="24">
        <v>8250.0</v>
      </c>
      <c r="F297" s="24">
        <v>4886.0</v>
      </c>
      <c r="G297" s="24">
        <v>12202.0</v>
      </c>
      <c r="H297" s="24">
        <v>17088.0</v>
      </c>
      <c r="I297" s="25"/>
      <c r="J297" s="26">
        <v>-25.8725</v>
      </c>
      <c r="K297" s="26">
        <v>-49.4978</v>
      </c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136">
        <v>4121257.0</v>
      </c>
      <c r="B298" s="137" t="s">
        <v>3451</v>
      </c>
      <c r="C298" s="138">
        <v>3868.0</v>
      </c>
      <c r="D298" s="138">
        <v>2124.0</v>
      </c>
      <c r="E298" s="138">
        <v>2010.0</v>
      </c>
      <c r="F298" s="138">
        <v>2043.0</v>
      </c>
      <c r="G298" s="138">
        <v>2091.0</v>
      </c>
      <c r="H298" s="138">
        <v>4134.0</v>
      </c>
      <c r="I298" s="142"/>
      <c r="J298" s="21">
        <v>-25.1203</v>
      </c>
      <c r="K298" s="21">
        <v>-54.0253</v>
      </c>
      <c r="L298" s="142"/>
      <c r="M298" s="142"/>
      <c r="N298" s="142"/>
      <c r="O298" s="142"/>
      <c r="P298" s="142"/>
      <c r="Q298" s="142"/>
      <c r="R298" s="142"/>
      <c r="S298" s="142"/>
      <c r="T298" s="142"/>
      <c r="U298" s="142"/>
      <c r="V298" s="142"/>
      <c r="W298" s="142"/>
      <c r="X298" s="142"/>
      <c r="Y298" s="142"/>
      <c r="Z298" s="142"/>
    </row>
    <row r="299" ht="15.75" customHeight="1">
      <c r="A299" s="22">
        <v>4121307.0</v>
      </c>
      <c r="B299" s="23" t="s">
        <v>3453</v>
      </c>
      <c r="C299" s="24">
        <v>4197.0</v>
      </c>
      <c r="D299" s="24">
        <v>1953.0</v>
      </c>
      <c r="E299" s="24">
        <v>2002.0</v>
      </c>
      <c r="F299" s="24">
        <v>3470.0</v>
      </c>
      <c r="G299" s="24">
        <v>485.0</v>
      </c>
      <c r="H299" s="24">
        <v>3955.0</v>
      </c>
      <c r="I299" s="25"/>
      <c r="J299" s="26">
        <v>-23.07</v>
      </c>
      <c r="K299" s="26">
        <v>-50.9131</v>
      </c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17">
        <v>4121356.0</v>
      </c>
      <c r="B300" s="18" t="s">
        <v>3456</v>
      </c>
      <c r="C300" s="19">
        <v>3117.0</v>
      </c>
      <c r="D300" s="19">
        <v>1415.0</v>
      </c>
      <c r="E300" s="19">
        <v>1432.0</v>
      </c>
      <c r="F300" s="19">
        <v>2303.0</v>
      </c>
      <c r="G300" s="19">
        <v>544.0</v>
      </c>
      <c r="H300" s="19">
        <v>2847.0</v>
      </c>
      <c r="I300" s="20"/>
      <c r="J300" s="21">
        <v>-24.3067</v>
      </c>
      <c r="K300" s="21">
        <v>-52.9544</v>
      </c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2">
        <v>4121406.0</v>
      </c>
      <c r="B301" s="23" t="s">
        <v>3460</v>
      </c>
      <c r="C301" s="24">
        <v>16023.0</v>
      </c>
      <c r="D301" s="24">
        <v>8005.0</v>
      </c>
      <c r="E301" s="24">
        <v>8343.0</v>
      </c>
      <c r="F301" s="24">
        <v>11808.0</v>
      </c>
      <c r="G301" s="24">
        <v>4540.0</v>
      </c>
      <c r="H301" s="24">
        <v>16348.0</v>
      </c>
      <c r="I301" s="25"/>
      <c r="J301" s="26">
        <v>-25.7689</v>
      </c>
      <c r="K301" s="26">
        <v>-53.5325</v>
      </c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17">
        <v>4121505.0</v>
      </c>
      <c r="B302" s="18" t="s">
        <v>3462</v>
      </c>
      <c r="C302" s="19">
        <v>13663.0</v>
      </c>
      <c r="D302" s="19">
        <v>7201.0</v>
      </c>
      <c r="E302" s="19">
        <v>6975.0</v>
      </c>
      <c r="F302" s="19">
        <v>7505.0</v>
      </c>
      <c r="G302" s="19">
        <v>6671.0</v>
      </c>
      <c r="H302" s="19">
        <v>14176.0</v>
      </c>
      <c r="I302" s="20"/>
      <c r="J302" s="21">
        <v>-25.6206</v>
      </c>
      <c r="K302" s="21">
        <v>-50.6928</v>
      </c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2">
        <v>4121604.0</v>
      </c>
      <c r="B303" s="23" t="s">
        <v>3469</v>
      </c>
      <c r="C303" s="24">
        <v>6959.0</v>
      </c>
      <c r="D303" s="24">
        <v>3424.0</v>
      </c>
      <c r="E303" s="24">
        <v>3386.0</v>
      </c>
      <c r="F303" s="24">
        <v>3483.0</v>
      </c>
      <c r="G303" s="24">
        <v>3327.0</v>
      </c>
      <c r="H303" s="24">
        <v>6810.0</v>
      </c>
      <c r="I303" s="25"/>
      <c r="J303" s="26">
        <v>-26.1581</v>
      </c>
      <c r="K303" s="26">
        <v>-52.9689</v>
      </c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17">
        <v>4121703.0</v>
      </c>
      <c r="B304" s="18" t="s">
        <v>3471</v>
      </c>
      <c r="C304" s="19">
        <v>23977.0</v>
      </c>
      <c r="D304" s="19">
        <v>12927.0</v>
      </c>
      <c r="E304" s="19">
        <v>12250.0</v>
      </c>
      <c r="F304" s="19">
        <v>12211.0</v>
      </c>
      <c r="G304" s="19">
        <v>12966.0</v>
      </c>
      <c r="H304" s="19">
        <v>25177.0</v>
      </c>
      <c r="I304" s="20"/>
      <c r="J304" s="21">
        <v>-24.6503</v>
      </c>
      <c r="K304" s="21">
        <v>-50.8506</v>
      </c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2">
        <v>4121752.0</v>
      </c>
      <c r="B305" s="23" t="s">
        <v>3473</v>
      </c>
      <c r="C305" s="24">
        <v>6678.0</v>
      </c>
      <c r="D305" s="24">
        <v>3763.0</v>
      </c>
      <c r="E305" s="24">
        <v>3564.0</v>
      </c>
      <c r="F305" s="24">
        <v>3921.0</v>
      </c>
      <c r="G305" s="24">
        <v>3406.0</v>
      </c>
      <c r="H305" s="24">
        <v>7327.0</v>
      </c>
      <c r="I305" s="25"/>
      <c r="J305" s="26">
        <v>-25.8389</v>
      </c>
      <c r="K305" s="26">
        <v>-52.0281</v>
      </c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17">
        <v>4121802.0</v>
      </c>
      <c r="B306" s="18" t="s">
        <v>3476</v>
      </c>
      <c r="C306" s="19">
        <v>10903.0</v>
      </c>
      <c r="D306" s="19">
        <v>5278.0</v>
      </c>
      <c r="E306" s="19">
        <v>5412.0</v>
      </c>
      <c r="F306" s="19">
        <v>7093.0</v>
      </c>
      <c r="G306" s="19">
        <v>3597.0</v>
      </c>
      <c r="H306" s="19">
        <v>10690.0</v>
      </c>
      <c r="I306" s="20"/>
      <c r="J306" s="21">
        <v>-23.1942</v>
      </c>
      <c r="K306" s="21">
        <v>-49.7581</v>
      </c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2">
        <v>4121901.0</v>
      </c>
      <c r="B307" s="23" t="s">
        <v>3478</v>
      </c>
      <c r="C307" s="24">
        <v>14341.0</v>
      </c>
      <c r="D307" s="24">
        <v>6731.0</v>
      </c>
      <c r="E307" s="24">
        <v>6791.0</v>
      </c>
      <c r="F307" s="24">
        <v>11088.0</v>
      </c>
      <c r="G307" s="24">
        <v>2434.0</v>
      </c>
      <c r="H307" s="24">
        <v>13522.0</v>
      </c>
      <c r="I307" s="25"/>
      <c r="J307" s="26">
        <v>-23.4075</v>
      </c>
      <c r="K307" s="26">
        <v>-50.3567</v>
      </c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17">
        <v>4122008.0</v>
      </c>
      <c r="B308" s="18" t="s">
        <v>3481</v>
      </c>
      <c r="C308" s="19">
        <v>13023.0</v>
      </c>
      <c r="D308" s="19">
        <v>7340.0</v>
      </c>
      <c r="E308" s="19">
        <v>6753.0</v>
      </c>
      <c r="F308" s="19">
        <v>5012.0</v>
      </c>
      <c r="G308" s="19">
        <v>9081.0</v>
      </c>
      <c r="H308" s="19">
        <v>14093.0</v>
      </c>
      <c r="I308" s="20"/>
      <c r="J308" s="21">
        <v>-25.7328</v>
      </c>
      <c r="K308" s="21">
        <v>-50.7964</v>
      </c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2">
        <v>4122107.0</v>
      </c>
      <c r="B309" s="23" t="s">
        <v>3484</v>
      </c>
      <c r="C309" s="24">
        <v>3546.0</v>
      </c>
      <c r="D309" s="24">
        <v>1742.0</v>
      </c>
      <c r="E309" s="24">
        <v>1592.0</v>
      </c>
      <c r="F309" s="24">
        <v>2007.0</v>
      </c>
      <c r="G309" s="24">
        <v>1327.0</v>
      </c>
      <c r="H309" s="24">
        <v>3334.0</v>
      </c>
      <c r="I309" s="25"/>
      <c r="J309" s="26">
        <v>-23.7622</v>
      </c>
      <c r="K309" s="26">
        <v>-51.4106</v>
      </c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17">
        <v>4122156.0</v>
      </c>
      <c r="B310" s="18" t="s">
        <v>3487</v>
      </c>
      <c r="C310" s="19">
        <v>13791.0</v>
      </c>
      <c r="D310" s="19">
        <v>7064.0</v>
      </c>
      <c r="E310" s="19">
        <v>6596.0</v>
      </c>
      <c r="F310" s="19">
        <v>3325.0</v>
      </c>
      <c r="G310" s="19">
        <v>10335.0</v>
      </c>
      <c r="H310" s="19">
        <v>13660.0</v>
      </c>
      <c r="I310" s="20"/>
      <c r="J310" s="21">
        <v>-25.4906</v>
      </c>
      <c r="K310" s="21">
        <v>-52.5258</v>
      </c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2">
        <v>4122172.0</v>
      </c>
      <c r="B311" s="23" t="s">
        <v>3490</v>
      </c>
      <c r="C311" s="24">
        <v>3758.0</v>
      </c>
      <c r="D311" s="24">
        <v>1962.0</v>
      </c>
      <c r="E311" s="24">
        <v>1935.0</v>
      </c>
      <c r="F311" s="24">
        <v>919.0</v>
      </c>
      <c r="G311" s="24">
        <v>2978.0</v>
      </c>
      <c r="H311" s="24">
        <v>3897.0</v>
      </c>
      <c r="I311" s="25"/>
      <c r="J311" s="26">
        <v>-24.3242</v>
      </c>
      <c r="K311" s="26">
        <v>-51.3125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17">
        <v>4122206.0</v>
      </c>
      <c r="B312" s="18" t="s">
        <v>3491</v>
      </c>
      <c r="C312" s="19">
        <v>29341.0</v>
      </c>
      <c r="D312" s="19">
        <v>15553.0</v>
      </c>
      <c r="E312" s="19">
        <v>15109.0</v>
      </c>
      <c r="F312" s="19">
        <v>22044.0</v>
      </c>
      <c r="G312" s="19">
        <v>8618.0</v>
      </c>
      <c r="H312" s="19">
        <v>30662.0</v>
      </c>
      <c r="I312" s="20"/>
      <c r="J312" s="21">
        <v>-25.19</v>
      </c>
      <c r="K312" s="21">
        <v>-49.3142</v>
      </c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2">
        <v>4122305.0</v>
      </c>
      <c r="B313" s="23" t="s">
        <v>1848</v>
      </c>
      <c r="C313" s="24">
        <v>28710.0</v>
      </c>
      <c r="D313" s="24">
        <v>15556.0</v>
      </c>
      <c r="E313" s="24">
        <v>15705.0</v>
      </c>
      <c r="F313" s="24">
        <v>25700.0</v>
      </c>
      <c r="G313" s="24">
        <v>5561.0</v>
      </c>
      <c r="H313" s="24">
        <v>31261.0</v>
      </c>
      <c r="I313" s="25"/>
      <c r="J313" s="26">
        <v>-19.4494</v>
      </c>
      <c r="K313" s="26">
        <v>-54.9869</v>
      </c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17">
        <v>4122404.0</v>
      </c>
      <c r="B314" s="18" t="s">
        <v>3496</v>
      </c>
      <c r="C314" s="19">
        <v>49410.0</v>
      </c>
      <c r="D314" s="19">
        <v>28462.0</v>
      </c>
      <c r="E314" s="19">
        <v>29408.0</v>
      </c>
      <c r="F314" s="19">
        <v>54758.0</v>
      </c>
      <c r="G314" s="19">
        <v>3112.0</v>
      </c>
      <c r="H314" s="19">
        <v>57870.0</v>
      </c>
      <c r="I314" s="20"/>
      <c r="J314" s="21">
        <v>-23.3097</v>
      </c>
      <c r="K314" s="21">
        <v>-51.3692</v>
      </c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2">
        <v>4122503.0</v>
      </c>
      <c r="B315" s="23" t="s">
        <v>3499</v>
      </c>
      <c r="C315" s="24">
        <v>13632.0</v>
      </c>
      <c r="D315" s="24">
        <v>5824.0</v>
      </c>
      <c r="E315" s="24">
        <v>5720.0</v>
      </c>
      <c r="F315" s="24">
        <v>7126.0</v>
      </c>
      <c r="G315" s="24">
        <v>4418.0</v>
      </c>
      <c r="H315" s="24">
        <v>11544.0</v>
      </c>
      <c r="I315" s="25"/>
      <c r="J315" s="26">
        <v>-24.6028</v>
      </c>
      <c r="K315" s="26">
        <v>-52.275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17">
        <v>4122602.0</v>
      </c>
      <c r="B316" s="18" t="s">
        <v>3502</v>
      </c>
      <c r="C316" s="19">
        <v>8527.0</v>
      </c>
      <c r="D316" s="19">
        <v>4569.0</v>
      </c>
      <c r="E316" s="19">
        <v>4436.0</v>
      </c>
      <c r="F316" s="19">
        <v>7200.0</v>
      </c>
      <c r="G316" s="19">
        <v>1805.0</v>
      </c>
      <c r="H316" s="19">
        <v>9005.0</v>
      </c>
      <c r="I316" s="20"/>
      <c r="J316" s="21">
        <v>-23.4108</v>
      </c>
      <c r="K316" s="21">
        <v>-52.7614</v>
      </c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2">
        <v>4122651.0</v>
      </c>
      <c r="B317" s="23" t="s">
        <v>3504</v>
      </c>
      <c r="C317" s="24">
        <v>6585.0</v>
      </c>
      <c r="D317" s="24">
        <v>2828.0</v>
      </c>
      <c r="E317" s="24">
        <v>2758.0</v>
      </c>
      <c r="F317" s="24">
        <v>2721.0</v>
      </c>
      <c r="G317" s="24">
        <v>2865.0</v>
      </c>
      <c r="H317" s="24">
        <v>5586.0</v>
      </c>
      <c r="I317" s="25"/>
      <c r="J317" s="26">
        <v>-24.2783</v>
      </c>
      <c r="K317" s="26">
        <v>-51.2747</v>
      </c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17">
        <v>4122701.0</v>
      </c>
      <c r="B318" s="18" t="s">
        <v>3508</v>
      </c>
      <c r="C318" s="19">
        <v>5413.0</v>
      </c>
      <c r="D318" s="19">
        <v>3050.0</v>
      </c>
      <c r="E318" s="19">
        <v>3045.0</v>
      </c>
      <c r="F318" s="19">
        <v>5096.0</v>
      </c>
      <c r="G318" s="19">
        <v>999.0</v>
      </c>
      <c r="H318" s="19">
        <v>6095.0</v>
      </c>
      <c r="I318" s="20"/>
      <c r="J318" s="21">
        <v>-23.3175</v>
      </c>
      <c r="K318" s="21">
        <v>-51.5525</v>
      </c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2">
        <v>4122800.0</v>
      </c>
      <c r="B319" s="23" t="s">
        <v>3512</v>
      </c>
      <c r="C319" s="24">
        <v>5338.0</v>
      </c>
      <c r="D319" s="24">
        <v>2248.0</v>
      </c>
      <c r="E319" s="24">
        <v>2155.0</v>
      </c>
      <c r="F319" s="24">
        <v>2252.0</v>
      </c>
      <c r="G319" s="24">
        <v>2151.0</v>
      </c>
      <c r="H319" s="24">
        <v>4403.0</v>
      </c>
      <c r="I319" s="25"/>
      <c r="J319" s="26">
        <v>-26.1703</v>
      </c>
      <c r="K319" s="26">
        <v>-53.3614</v>
      </c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17">
        <v>4122909.0</v>
      </c>
      <c r="B320" s="18" t="s">
        <v>3514</v>
      </c>
      <c r="C320" s="19">
        <v>5549.0</v>
      </c>
      <c r="D320" s="19">
        <v>2614.0</v>
      </c>
      <c r="E320" s="19">
        <v>2564.0</v>
      </c>
      <c r="F320" s="19">
        <v>3723.0</v>
      </c>
      <c r="G320" s="19">
        <v>1455.0</v>
      </c>
      <c r="H320" s="19">
        <v>5178.0</v>
      </c>
      <c r="I320" s="20"/>
      <c r="J320" s="21">
        <v>-23.6014</v>
      </c>
      <c r="K320" s="21">
        <v>-49.6258</v>
      </c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2">
        <v>4123006.0</v>
      </c>
      <c r="B321" s="23" t="s">
        <v>3517</v>
      </c>
      <c r="C321" s="24">
        <v>12757.0</v>
      </c>
      <c r="D321" s="24">
        <v>6934.0</v>
      </c>
      <c r="E321" s="24">
        <v>6738.0</v>
      </c>
      <c r="F321" s="24">
        <v>7429.0</v>
      </c>
      <c r="G321" s="24">
        <v>6243.0</v>
      </c>
      <c r="H321" s="24">
        <v>13672.0</v>
      </c>
      <c r="I321" s="25"/>
      <c r="J321" s="26">
        <v>-25.7839</v>
      </c>
      <c r="K321" s="26">
        <v>-53.3086</v>
      </c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17">
        <v>4123105.0</v>
      </c>
      <c r="B322" s="18" t="s">
        <v>3520</v>
      </c>
      <c r="C322" s="19">
        <v>4407.0</v>
      </c>
      <c r="D322" s="19">
        <v>1909.0</v>
      </c>
      <c r="E322" s="19">
        <v>1895.0</v>
      </c>
      <c r="F322" s="19">
        <v>2887.0</v>
      </c>
      <c r="G322" s="19">
        <v>917.0</v>
      </c>
      <c r="H322" s="19">
        <v>3804.0</v>
      </c>
      <c r="I322" s="20"/>
      <c r="J322" s="21">
        <v>-23.2658</v>
      </c>
      <c r="K322" s="21">
        <v>-50.4242</v>
      </c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2">
        <v>4123204.0</v>
      </c>
      <c r="B323" s="23" t="s">
        <v>3524</v>
      </c>
      <c r="C323" s="24">
        <v>4064.0</v>
      </c>
      <c r="D323" s="24">
        <v>1804.0</v>
      </c>
      <c r="E323" s="24">
        <v>1842.0</v>
      </c>
      <c r="F323" s="24">
        <v>3057.0</v>
      </c>
      <c r="G323" s="24">
        <v>589.0</v>
      </c>
      <c r="H323" s="24">
        <v>3646.0</v>
      </c>
      <c r="I323" s="25"/>
      <c r="J323" s="26">
        <v>-23.5172</v>
      </c>
      <c r="K323" s="26">
        <v>-50.7836</v>
      </c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17">
        <v>4123303.0</v>
      </c>
      <c r="B324" s="18" t="s">
        <v>3527</v>
      </c>
      <c r="C324" s="19">
        <v>8578.0</v>
      </c>
      <c r="D324" s="19">
        <v>4054.0</v>
      </c>
      <c r="E324" s="19">
        <v>4039.0</v>
      </c>
      <c r="F324" s="19">
        <v>5744.0</v>
      </c>
      <c r="G324" s="19">
        <v>2349.0</v>
      </c>
      <c r="H324" s="19">
        <v>8093.0</v>
      </c>
      <c r="I324" s="20"/>
      <c r="J324" s="21">
        <v>-22.9533</v>
      </c>
      <c r="K324" s="21">
        <v>-53.2972</v>
      </c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65">
        <v>4123402.0</v>
      </c>
      <c r="B325" s="67" t="s">
        <v>3530</v>
      </c>
      <c r="C325" s="68">
        <v>8870.0</v>
      </c>
      <c r="D325" s="68">
        <v>5119.0</v>
      </c>
      <c r="E325" s="68">
        <v>5317.0</v>
      </c>
      <c r="F325" s="68">
        <v>9230.0</v>
      </c>
      <c r="G325" s="68">
        <v>1206.0</v>
      </c>
      <c r="H325" s="68">
        <v>10436.0</v>
      </c>
      <c r="I325" s="147"/>
      <c r="J325" s="26">
        <v>-23.0375</v>
      </c>
      <c r="K325" s="26">
        <v>-51.8053</v>
      </c>
      <c r="L325" s="147"/>
      <c r="M325" s="147"/>
      <c r="N325" s="147"/>
      <c r="O325" s="147"/>
      <c r="P325" s="147"/>
      <c r="Q325" s="147"/>
      <c r="R325" s="147"/>
      <c r="S325" s="147"/>
      <c r="T325" s="147"/>
      <c r="U325" s="147"/>
      <c r="V325" s="147"/>
      <c r="W325" s="147"/>
      <c r="X325" s="147"/>
      <c r="Y325" s="147"/>
      <c r="Z325" s="147"/>
    </row>
    <row r="326" ht="15.75" customHeight="1">
      <c r="A326" s="17">
        <v>4123501.0</v>
      </c>
      <c r="B326" s="18" t="s">
        <v>1539</v>
      </c>
      <c r="C326" s="19">
        <v>20491.0</v>
      </c>
      <c r="D326" s="19">
        <v>11507.0</v>
      </c>
      <c r="E326" s="19">
        <v>11918.0</v>
      </c>
      <c r="F326" s="19">
        <v>12596.0</v>
      </c>
      <c r="G326" s="19">
        <v>10829.0</v>
      </c>
      <c r="H326" s="19">
        <v>23425.0</v>
      </c>
      <c r="I326" s="20"/>
      <c r="J326" s="21">
        <v>-2.2311</v>
      </c>
      <c r="K326" s="21">
        <v>-45.3</v>
      </c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2">
        <v>4123600.0</v>
      </c>
      <c r="B327" s="23" t="s">
        <v>961</v>
      </c>
      <c r="C327" s="24">
        <v>2099.0</v>
      </c>
      <c r="D327" s="24">
        <v>927.0</v>
      </c>
      <c r="E327" s="24">
        <v>891.0</v>
      </c>
      <c r="F327" s="24">
        <v>1192.0</v>
      </c>
      <c r="G327" s="24">
        <v>626.0</v>
      </c>
      <c r="H327" s="24">
        <v>1818.0</v>
      </c>
      <c r="I327" s="25"/>
      <c r="J327" s="26">
        <v>-22.6375</v>
      </c>
      <c r="K327" s="26">
        <v>-51.9025</v>
      </c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17">
        <v>4123709.0</v>
      </c>
      <c r="B328" s="18" t="s">
        <v>3539</v>
      </c>
      <c r="C328" s="19">
        <v>9154.0</v>
      </c>
      <c r="D328" s="19">
        <v>4383.0</v>
      </c>
      <c r="E328" s="19">
        <v>4372.0</v>
      </c>
      <c r="F328" s="19">
        <v>7056.0</v>
      </c>
      <c r="G328" s="19">
        <v>1699.0</v>
      </c>
      <c r="H328" s="19">
        <v>8755.0</v>
      </c>
      <c r="I328" s="20"/>
      <c r="J328" s="21">
        <v>-23.0028</v>
      </c>
      <c r="K328" s="21">
        <v>-53.1967</v>
      </c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2">
        <v>4123808.0</v>
      </c>
      <c r="B329" s="23" t="s">
        <v>3544</v>
      </c>
      <c r="C329" s="24">
        <v>11711.0</v>
      </c>
      <c r="D329" s="24">
        <v>6621.0</v>
      </c>
      <c r="E329" s="24">
        <v>6513.0</v>
      </c>
      <c r="F329" s="24">
        <v>7427.0</v>
      </c>
      <c r="G329" s="24">
        <v>5707.0</v>
      </c>
      <c r="H329" s="24">
        <v>13134.0</v>
      </c>
      <c r="I329" s="25"/>
      <c r="J329" s="26">
        <v>-25.8211</v>
      </c>
      <c r="K329" s="26">
        <v>-53.4844</v>
      </c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17">
        <v>4123824.0</v>
      </c>
      <c r="B330" s="18" t="s">
        <v>3547</v>
      </c>
      <c r="C330" s="19">
        <v>4126.0</v>
      </c>
      <c r="D330" s="19">
        <v>1959.0</v>
      </c>
      <c r="E330" s="19">
        <v>1967.0</v>
      </c>
      <c r="F330" s="19">
        <v>2537.0</v>
      </c>
      <c r="G330" s="19">
        <v>1389.0</v>
      </c>
      <c r="H330" s="19">
        <v>3926.0</v>
      </c>
      <c r="I330" s="20"/>
      <c r="J330" s="21">
        <v>-21.685</v>
      </c>
      <c r="K330" s="21">
        <v>-48.0842</v>
      </c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2">
        <v>4123857.0</v>
      </c>
      <c r="B331" s="23" t="s">
        <v>3549</v>
      </c>
      <c r="C331" s="24">
        <v>13639.0</v>
      </c>
      <c r="D331" s="24">
        <v>5911.0</v>
      </c>
      <c r="E331" s="24">
        <v>5586.0</v>
      </c>
      <c r="F331" s="24">
        <v>3209.0</v>
      </c>
      <c r="G331" s="24">
        <v>8288.0</v>
      </c>
      <c r="H331" s="24">
        <v>11497.0</v>
      </c>
      <c r="I331" s="25"/>
      <c r="J331" s="26">
        <v>-24.9392</v>
      </c>
      <c r="K331" s="26">
        <v>-51.8625</v>
      </c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17">
        <v>4123907.0</v>
      </c>
      <c r="B332" s="18" t="s">
        <v>3553</v>
      </c>
      <c r="C332" s="19">
        <v>13470.0</v>
      </c>
      <c r="D332" s="19">
        <v>6174.0</v>
      </c>
      <c r="E332" s="19">
        <v>6263.0</v>
      </c>
      <c r="F332" s="19">
        <v>8323.0</v>
      </c>
      <c r="G332" s="19">
        <v>4114.0</v>
      </c>
      <c r="H332" s="19">
        <v>12437.0</v>
      </c>
      <c r="I332" s="20"/>
      <c r="J332" s="21">
        <v>-23.1508</v>
      </c>
      <c r="K332" s="21">
        <v>-50.5186</v>
      </c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2">
        <v>4123956.0</v>
      </c>
      <c r="B333" s="23" t="s">
        <v>3557</v>
      </c>
      <c r="C333" s="24">
        <v>3190.0</v>
      </c>
      <c r="D333" s="24">
        <v>1845.0</v>
      </c>
      <c r="E333" s="24">
        <v>1725.0</v>
      </c>
      <c r="F333" s="24">
        <v>1475.0</v>
      </c>
      <c r="G333" s="24">
        <v>2095.0</v>
      </c>
      <c r="H333" s="24">
        <v>3570.0</v>
      </c>
      <c r="I333" s="25"/>
      <c r="J333" s="26">
        <v>-23.1083</v>
      </c>
      <c r="K333" s="26">
        <v>-53.1086</v>
      </c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17">
        <v>4124020.0</v>
      </c>
      <c r="B334" s="18" t="s">
        <v>3560</v>
      </c>
      <c r="C334" s="19">
        <v>10754.0</v>
      </c>
      <c r="D334" s="19">
        <v>5247.0</v>
      </c>
      <c r="E334" s="19">
        <v>5095.0</v>
      </c>
      <c r="F334" s="19">
        <v>8038.0</v>
      </c>
      <c r="G334" s="19">
        <v>2304.0</v>
      </c>
      <c r="H334" s="19">
        <v>10342.0</v>
      </c>
      <c r="I334" s="20"/>
      <c r="J334" s="21">
        <v>-25.0522</v>
      </c>
      <c r="K334" s="21">
        <v>-53.6331</v>
      </c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2">
        <v>4124053.0</v>
      </c>
      <c r="B335" s="23" t="s">
        <v>3564</v>
      </c>
      <c r="C335" s="24">
        <v>18368.0</v>
      </c>
      <c r="D335" s="24">
        <v>10198.0</v>
      </c>
      <c r="E335" s="24">
        <v>10636.0</v>
      </c>
      <c r="F335" s="24">
        <v>18832.0</v>
      </c>
      <c r="G335" s="24">
        <v>2002.0</v>
      </c>
      <c r="H335" s="24">
        <v>20834.0</v>
      </c>
      <c r="I335" s="25"/>
      <c r="J335" s="26">
        <v>-25.3622</v>
      </c>
      <c r="K335" s="26">
        <v>-54.4881</v>
      </c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17">
        <v>4124004.0</v>
      </c>
      <c r="B336" s="18" t="s">
        <v>3566</v>
      </c>
      <c r="C336" s="19">
        <v>5638.0</v>
      </c>
      <c r="D336" s="19">
        <v>2643.0</v>
      </c>
      <c r="E336" s="19">
        <v>2606.0</v>
      </c>
      <c r="F336" s="19">
        <v>3456.0</v>
      </c>
      <c r="G336" s="19">
        <v>1793.0</v>
      </c>
      <c r="H336" s="19">
        <v>5249.0</v>
      </c>
      <c r="I336" s="20"/>
      <c r="J336" s="21">
        <v>-23.755</v>
      </c>
      <c r="K336" s="21">
        <v>-49.6292</v>
      </c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2">
        <v>4124103.0</v>
      </c>
      <c r="B337" s="23" t="s">
        <v>3571</v>
      </c>
      <c r="C337" s="24">
        <v>39943.0</v>
      </c>
      <c r="D337" s="24">
        <v>20968.0</v>
      </c>
      <c r="E337" s="24">
        <v>21720.0</v>
      </c>
      <c r="F337" s="24">
        <v>36937.0</v>
      </c>
      <c r="G337" s="24">
        <v>5751.0</v>
      </c>
      <c r="H337" s="24">
        <v>42688.0</v>
      </c>
      <c r="I337" s="25"/>
      <c r="J337" s="26">
        <v>-23.295</v>
      </c>
      <c r="K337" s="26">
        <v>-50.0772</v>
      </c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17">
        <v>4124202.0</v>
      </c>
      <c r="B338" s="18" t="s">
        <v>3575</v>
      </c>
      <c r="C338" s="19">
        <v>2878.0</v>
      </c>
      <c r="D338" s="19">
        <v>1349.0</v>
      </c>
      <c r="E338" s="19">
        <v>1383.0</v>
      </c>
      <c r="F338" s="19">
        <v>2128.0</v>
      </c>
      <c r="G338" s="19">
        <v>604.0</v>
      </c>
      <c r="H338" s="19">
        <v>2732.0</v>
      </c>
      <c r="I338" s="20"/>
      <c r="J338" s="21">
        <v>-22.7347</v>
      </c>
      <c r="K338" s="21">
        <v>-52.3422</v>
      </c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2">
        <v>4124301.0</v>
      </c>
      <c r="B339" s="23" t="s">
        <v>3577</v>
      </c>
      <c r="C339" s="24">
        <v>2790.0</v>
      </c>
      <c r="D339" s="24">
        <v>1203.0</v>
      </c>
      <c r="E339" s="24">
        <v>1209.0</v>
      </c>
      <c r="F339" s="24">
        <v>1826.0</v>
      </c>
      <c r="G339" s="24">
        <v>586.0</v>
      </c>
      <c r="H339" s="24">
        <v>2412.0</v>
      </c>
      <c r="I339" s="25"/>
      <c r="J339" s="26">
        <v>-23.4936</v>
      </c>
      <c r="K339" s="26">
        <v>-50.6456</v>
      </c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17">
        <v>4124400.0</v>
      </c>
      <c r="B340" s="18" t="s">
        <v>3579</v>
      </c>
      <c r="C340" s="19">
        <v>17870.0</v>
      </c>
      <c r="D340" s="19">
        <v>9279.0</v>
      </c>
      <c r="E340" s="19">
        <v>9626.0</v>
      </c>
      <c r="F340" s="19">
        <v>13712.0</v>
      </c>
      <c r="G340" s="19">
        <v>5193.0</v>
      </c>
      <c r="H340" s="19">
        <v>18905.0</v>
      </c>
      <c r="I340" s="20"/>
      <c r="J340" s="21">
        <v>-26.0736</v>
      </c>
      <c r="K340" s="21">
        <v>-53.7253</v>
      </c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2">
        <v>4124509.0</v>
      </c>
      <c r="B341" s="23" t="s">
        <v>3583</v>
      </c>
      <c r="C341" s="24">
        <v>5188.0</v>
      </c>
      <c r="D341" s="24">
        <v>2663.0</v>
      </c>
      <c r="E341" s="24">
        <v>2606.0</v>
      </c>
      <c r="F341" s="24">
        <v>4200.0</v>
      </c>
      <c r="G341" s="24">
        <v>1069.0</v>
      </c>
      <c r="H341" s="24">
        <v>5269.0</v>
      </c>
      <c r="I341" s="25"/>
      <c r="J341" s="26">
        <v>-22.6978</v>
      </c>
      <c r="K341" s="26">
        <v>-51.7939</v>
      </c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17">
        <v>4124608.0</v>
      </c>
      <c r="B342" s="18" t="s">
        <v>3586</v>
      </c>
      <c r="C342" s="19">
        <v>5904.0</v>
      </c>
      <c r="D342" s="19">
        <v>3255.0</v>
      </c>
      <c r="E342" s="19">
        <v>3097.0</v>
      </c>
      <c r="F342" s="19">
        <v>5679.0</v>
      </c>
      <c r="G342" s="19">
        <v>673.0</v>
      </c>
      <c r="H342" s="19">
        <v>6352.0</v>
      </c>
      <c r="I342" s="20"/>
      <c r="J342" s="21">
        <v>-23.3153</v>
      </c>
      <c r="K342" s="21">
        <v>-52.4758</v>
      </c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2">
        <v>4124707.0</v>
      </c>
      <c r="B343" s="23" t="s">
        <v>3589</v>
      </c>
      <c r="C343" s="24">
        <v>11750.0</v>
      </c>
      <c r="D343" s="24">
        <v>5845.0</v>
      </c>
      <c r="E343" s="24">
        <v>5491.0</v>
      </c>
      <c r="F343" s="24">
        <v>5657.0</v>
      </c>
      <c r="G343" s="24">
        <v>5679.0</v>
      </c>
      <c r="H343" s="24">
        <v>11336.0</v>
      </c>
      <c r="I343" s="25"/>
      <c r="J343" s="26">
        <v>-23.7275</v>
      </c>
      <c r="K343" s="26">
        <v>-50.7411</v>
      </c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17">
        <v>4124806.0</v>
      </c>
      <c r="B344" s="18" t="s">
        <v>3485</v>
      </c>
      <c r="C344" s="19">
        <v>11207.0</v>
      </c>
      <c r="D344" s="19">
        <v>5243.0</v>
      </c>
      <c r="E344" s="19">
        <v>5364.0</v>
      </c>
      <c r="F344" s="19">
        <v>6746.0</v>
      </c>
      <c r="G344" s="19">
        <v>3861.0</v>
      </c>
      <c r="H344" s="19">
        <v>10607.0</v>
      </c>
      <c r="I344" s="20"/>
      <c r="J344" s="21">
        <v>-8.8756</v>
      </c>
      <c r="K344" s="21">
        <v>-36.3667</v>
      </c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2">
        <v>4124905.0</v>
      </c>
      <c r="B345" s="23" t="s">
        <v>3592</v>
      </c>
      <c r="C345" s="24">
        <v>6091.0</v>
      </c>
      <c r="D345" s="24">
        <v>2923.0</v>
      </c>
      <c r="E345" s="24">
        <v>2986.0</v>
      </c>
      <c r="F345" s="24">
        <v>5039.0</v>
      </c>
      <c r="G345" s="24">
        <v>870.0</v>
      </c>
      <c r="H345" s="24">
        <v>5909.0</v>
      </c>
      <c r="I345" s="25"/>
      <c r="J345" s="26">
        <v>-22.8519</v>
      </c>
      <c r="K345" s="26">
        <v>-52.3369</v>
      </c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17">
        <v>4125001.0</v>
      </c>
      <c r="B346" s="18" t="s">
        <v>3595</v>
      </c>
      <c r="C346" s="19">
        <v>13196.0</v>
      </c>
      <c r="D346" s="19">
        <v>5672.0</v>
      </c>
      <c r="E346" s="19">
        <v>5851.0</v>
      </c>
      <c r="F346" s="19">
        <v>8879.0</v>
      </c>
      <c r="G346" s="19">
        <v>2644.0</v>
      </c>
      <c r="H346" s="19">
        <v>11523.0</v>
      </c>
      <c r="I346" s="20"/>
      <c r="J346" s="21">
        <v>-23.98</v>
      </c>
      <c r="K346" s="21">
        <v>-51.8181</v>
      </c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2">
        <v>4125100.0</v>
      </c>
      <c r="B347" s="23" t="s">
        <v>3597</v>
      </c>
      <c r="C347" s="24">
        <v>12418.0</v>
      </c>
      <c r="D347" s="24">
        <v>7208.0</v>
      </c>
      <c r="E347" s="24">
        <v>6496.0</v>
      </c>
      <c r="F347" s="24">
        <v>4048.0</v>
      </c>
      <c r="G347" s="24">
        <v>9656.0</v>
      </c>
      <c r="H347" s="24">
        <v>13704.0</v>
      </c>
      <c r="I347" s="25"/>
      <c r="J347" s="26">
        <v>-25.6833</v>
      </c>
      <c r="K347" s="26">
        <v>-50.2972</v>
      </c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17">
        <v>4125308.0</v>
      </c>
      <c r="B348" s="18" t="s">
        <v>3600</v>
      </c>
      <c r="C348" s="19">
        <v>5590.0</v>
      </c>
      <c r="D348" s="19">
        <v>2725.0</v>
      </c>
      <c r="E348" s="19">
        <v>2783.0</v>
      </c>
      <c r="F348" s="19">
        <v>4772.0</v>
      </c>
      <c r="G348" s="19">
        <v>736.0</v>
      </c>
      <c r="H348" s="19">
        <v>5508.0</v>
      </c>
      <c r="I348" s="20"/>
      <c r="J348" s="21">
        <v>-23.4328</v>
      </c>
      <c r="K348" s="21">
        <v>-52.2931</v>
      </c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2">
        <v>4125357.0</v>
      </c>
      <c r="B349" s="23" t="s">
        <v>3603</v>
      </c>
      <c r="C349" s="24">
        <v>6604.0</v>
      </c>
      <c r="D349" s="24">
        <v>3067.0</v>
      </c>
      <c r="E349" s="24">
        <v>2980.0</v>
      </c>
      <c r="F349" s="24">
        <v>3542.0</v>
      </c>
      <c r="G349" s="24">
        <v>2505.0</v>
      </c>
      <c r="H349" s="24">
        <v>6047.0</v>
      </c>
      <c r="I349" s="25"/>
      <c r="J349" s="26">
        <v>-23.7619</v>
      </c>
      <c r="K349" s="26">
        <v>-53.8789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17">
        <v>4125209.0</v>
      </c>
      <c r="B350" s="18" t="s">
        <v>3605</v>
      </c>
      <c r="C350" s="19">
        <v>9307.0</v>
      </c>
      <c r="D350" s="19">
        <v>4546.0</v>
      </c>
      <c r="E350" s="19">
        <v>4539.0</v>
      </c>
      <c r="F350" s="19">
        <v>5214.0</v>
      </c>
      <c r="G350" s="19">
        <v>3871.0</v>
      </c>
      <c r="H350" s="19">
        <v>9085.0</v>
      </c>
      <c r="I350" s="20"/>
      <c r="J350" s="21">
        <v>-25.7056</v>
      </c>
      <c r="K350" s="21">
        <v>-52.9183</v>
      </c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2">
        <v>4125407.0</v>
      </c>
      <c r="B351" s="23" t="s">
        <v>3608</v>
      </c>
      <c r="C351" s="24">
        <v>6978.0</v>
      </c>
      <c r="D351" s="24">
        <v>3365.0</v>
      </c>
      <c r="E351" s="24">
        <v>3146.0</v>
      </c>
      <c r="F351" s="24">
        <v>3864.0</v>
      </c>
      <c r="G351" s="24">
        <v>2647.0</v>
      </c>
      <c r="H351" s="24">
        <v>6511.0</v>
      </c>
      <c r="I351" s="25"/>
      <c r="J351" s="26">
        <v>-23.9158</v>
      </c>
      <c r="K351" s="26">
        <v>-49.6522</v>
      </c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136">
        <v>4125456.0</v>
      </c>
      <c r="B352" s="137" t="s">
        <v>3610</v>
      </c>
      <c r="C352" s="138">
        <v>4102.0</v>
      </c>
      <c r="D352" s="138">
        <v>1927.0</v>
      </c>
      <c r="E352" s="138">
        <v>1904.0</v>
      </c>
      <c r="F352" s="138">
        <v>2412.0</v>
      </c>
      <c r="G352" s="138">
        <v>1419.0</v>
      </c>
      <c r="H352" s="138">
        <v>3831.0</v>
      </c>
      <c r="I352" s="142"/>
      <c r="J352" s="21">
        <v>-24.8375</v>
      </c>
      <c r="K352" s="21">
        <v>-54.0636</v>
      </c>
      <c r="L352" s="142"/>
      <c r="M352" s="142"/>
      <c r="N352" s="142"/>
      <c r="O352" s="142"/>
      <c r="P352" s="142"/>
      <c r="Q352" s="142"/>
      <c r="R352" s="142"/>
      <c r="S352" s="142"/>
      <c r="T352" s="142"/>
      <c r="U352" s="142"/>
      <c r="V352" s="142"/>
      <c r="W352" s="142"/>
      <c r="X352" s="142"/>
      <c r="Y352" s="142"/>
      <c r="Z352" s="142"/>
    </row>
    <row r="353" ht="15.75" customHeight="1">
      <c r="A353" s="22">
        <v>4125506.0</v>
      </c>
      <c r="B353" s="23" t="s">
        <v>3613</v>
      </c>
      <c r="C353" s="24">
        <v>204316.0</v>
      </c>
      <c r="D353" s="24">
        <v>130211.0</v>
      </c>
      <c r="E353" s="24">
        <v>133277.0</v>
      </c>
      <c r="F353" s="24">
        <v>236233.0</v>
      </c>
      <c r="G353" s="24">
        <v>27255.0</v>
      </c>
      <c r="H353" s="24">
        <v>263488.0</v>
      </c>
      <c r="I353" s="25"/>
      <c r="J353" s="26">
        <v>-25.5347</v>
      </c>
      <c r="K353" s="26">
        <v>-49.2064</v>
      </c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17">
        <v>4125555.0</v>
      </c>
      <c r="B354" s="18" t="s">
        <v>3615</v>
      </c>
      <c r="C354" s="19">
        <v>2072.0</v>
      </c>
      <c r="D354" s="19">
        <v>1054.0</v>
      </c>
      <c r="E354" s="19">
        <v>1044.0</v>
      </c>
      <c r="F354" s="19">
        <v>1159.0</v>
      </c>
      <c r="G354" s="19">
        <v>939.0</v>
      </c>
      <c r="H354" s="19">
        <v>2098.0</v>
      </c>
      <c r="I354" s="20"/>
      <c r="J354" s="21">
        <v>-23.4033</v>
      </c>
      <c r="K354" s="21">
        <v>-52.6439</v>
      </c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2">
        <v>4125605.0</v>
      </c>
      <c r="B355" s="23" t="s">
        <v>3618</v>
      </c>
      <c r="C355" s="24">
        <v>36569.0</v>
      </c>
      <c r="D355" s="24">
        <v>20782.0</v>
      </c>
      <c r="E355" s="24">
        <v>20475.0</v>
      </c>
      <c r="F355" s="24">
        <v>25706.0</v>
      </c>
      <c r="G355" s="24">
        <v>15551.0</v>
      </c>
      <c r="H355" s="24">
        <v>41257.0</v>
      </c>
      <c r="I355" s="25"/>
      <c r="J355" s="26">
        <v>-25.8742</v>
      </c>
      <c r="K355" s="26">
        <v>-50.3828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17">
        <v>4125704.0</v>
      </c>
      <c r="B356" s="18" t="s">
        <v>3619</v>
      </c>
      <c r="C356" s="19">
        <v>24432.0</v>
      </c>
      <c r="D356" s="19">
        <v>12835.0</v>
      </c>
      <c r="E356" s="19">
        <v>12920.0</v>
      </c>
      <c r="F356" s="19">
        <v>16476.0</v>
      </c>
      <c r="G356" s="19">
        <v>9279.0</v>
      </c>
      <c r="H356" s="19">
        <v>25755.0</v>
      </c>
      <c r="I356" s="20"/>
      <c r="J356" s="21">
        <v>-25.3481</v>
      </c>
      <c r="K356" s="21">
        <v>-54.2378</v>
      </c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2">
        <v>4125753.0</v>
      </c>
      <c r="B357" s="23" t="s">
        <v>3622</v>
      </c>
      <c r="C357" s="24">
        <v>7277.0</v>
      </c>
      <c r="D357" s="24">
        <v>3291.0</v>
      </c>
      <c r="E357" s="24">
        <v>3201.0</v>
      </c>
      <c r="F357" s="24">
        <v>4056.0</v>
      </c>
      <c r="G357" s="24">
        <v>2436.0</v>
      </c>
      <c r="H357" s="24">
        <v>6492.0</v>
      </c>
      <c r="I357" s="25"/>
      <c r="J357" s="26">
        <v>-24.9356</v>
      </c>
      <c r="K357" s="26">
        <v>-53.8553</v>
      </c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17">
        <v>4125803.0</v>
      </c>
      <c r="B358" s="18" t="s">
        <v>3624</v>
      </c>
      <c r="C358" s="19">
        <v>9473.0</v>
      </c>
      <c r="D358" s="19">
        <v>5107.0</v>
      </c>
      <c r="E358" s="19">
        <v>5057.0</v>
      </c>
      <c r="F358" s="19">
        <v>8038.0</v>
      </c>
      <c r="G358" s="19">
        <v>2126.0</v>
      </c>
      <c r="H358" s="19">
        <v>10164.0</v>
      </c>
      <c r="I358" s="20"/>
      <c r="J358" s="21">
        <v>-23.8653</v>
      </c>
      <c r="K358" s="21">
        <v>-51.8564</v>
      </c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2">
        <v>4125902.0</v>
      </c>
      <c r="B359" s="23" t="s">
        <v>3627</v>
      </c>
      <c r="C359" s="24">
        <v>2738.0</v>
      </c>
      <c r="D359" s="24">
        <v>1263.0</v>
      </c>
      <c r="E359" s="24">
        <v>1231.0</v>
      </c>
      <c r="F359" s="24">
        <v>1633.0</v>
      </c>
      <c r="G359" s="24">
        <v>861.0</v>
      </c>
      <c r="H359" s="24">
        <v>2494.0</v>
      </c>
      <c r="I359" s="25"/>
      <c r="J359" s="26">
        <v>-22.8239</v>
      </c>
      <c r="K359" s="26">
        <v>-53.22</v>
      </c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17">
        <v>4126009.0</v>
      </c>
      <c r="B360" s="18" t="s">
        <v>3629</v>
      </c>
      <c r="C360" s="19">
        <v>8548.0</v>
      </c>
      <c r="D360" s="19">
        <v>4257.0</v>
      </c>
      <c r="E360" s="19">
        <v>4372.0</v>
      </c>
      <c r="F360" s="19">
        <v>7596.0</v>
      </c>
      <c r="G360" s="19">
        <v>1033.0</v>
      </c>
      <c r="H360" s="19">
        <v>8629.0</v>
      </c>
      <c r="I360" s="20"/>
      <c r="J360" s="21">
        <v>-23.4653</v>
      </c>
      <c r="K360" s="21">
        <v>-50.7611</v>
      </c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2">
        <v>4126108.0</v>
      </c>
      <c r="B361" s="23" t="s">
        <v>3632</v>
      </c>
      <c r="C361" s="24">
        <v>5045.0</v>
      </c>
      <c r="D361" s="24">
        <v>2696.0</v>
      </c>
      <c r="E361" s="24">
        <v>2653.0</v>
      </c>
      <c r="F361" s="24">
        <v>4446.0</v>
      </c>
      <c r="G361" s="24">
        <v>903.0</v>
      </c>
      <c r="H361" s="24">
        <v>5349.0</v>
      </c>
      <c r="I361" s="25"/>
      <c r="J361" s="26">
        <v>-5.9725</v>
      </c>
      <c r="K361" s="26">
        <v>-36.0753</v>
      </c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17">
        <v>4126207.0</v>
      </c>
      <c r="B362" s="18" t="s">
        <v>3634</v>
      </c>
      <c r="C362" s="19">
        <v>6872.0</v>
      </c>
      <c r="D362" s="19">
        <v>3507.0</v>
      </c>
      <c r="E362" s="19">
        <v>3229.0</v>
      </c>
      <c r="F362" s="19">
        <v>3552.0</v>
      </c>
      <c r="G362" s="19">
        <v>3184.0</v>
      </c>
      <c r="H362" s="19">
        <v>6736.0</v>
      </c>
      <c r="I362" s="20"/>
      <c r="J362" s="21">
        <v>-23.9108</v>
      </c>
      <c r="K362" s="21">
        <v>-50.5803</v>
      </c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2">
        <v>4126256.0</v>
      </c>
      <c r="B363" s="23" t="s">
        <v>3637</v>
      </c>
      <c r="C363" s="24">
        <v>71422.0</v>
      </c>
      <c r="D363" s="24">
        <v>40839.0</v>
      </c>
      <c r="E363" s="24">
        <v>42003.0</v>
      </c>
      <c r="F363" s="24">
        <v>82155.0</v>
      </c>
      <c r="G363" s="24">
        <v>687.0</v>
      </c>
      <c r="H363" s="24">
        <v>82842.0</v>
      </c>
      <c r="I363" s="25"/>
      <c r="J363" s="26">
        <v>-27.9439</v>
      </c>
      <c r="K363" s="26">
        <v>-52.9231</v>
      </c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17">
        <v>4126272.0</v>
      </c>
      <c r="B364" s="18" t="s">
        <v>3639</v>
      </c>
      <c r="C364" s="19">
        <v>4608.0</v>
      </c>
      <c r="D364" s="19">
        <v>2526.0</v>
      </c>
      <c r="E364" s="19">
        <v>2481.0</v>
      </c>
      <c r="F364" s="19">
        <v>2500.0</v>
      </c>
      <c r="G364" s="19">
        <v>2507.0</v>
      </c>
      <c r="H364" s="19">
        <v>5007.0</v>
      </c>
      <c r="I364" s="20"/>
      <c r="J364" s="21">
        <v>-25.6944</v>
      </c>
      <c r="K364" s="21">
        <v>-52.6189</v>
      </c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2">
        <v>4126306.0</v>
      </c>
      <c r="B365" s="23" t="s">
        <v>3642</v>
      </c>
      <c r="C365" s="24">
        <v>17778.0</v>
      </c>
      <c r="D365" s="24">
        <v>9462.0</v>
      </c>
      <c r="E365" s="24">
        <v>8948.0</v>
      </c>
      <c r="F365" s="24">
        <v>15108.0</v>
      </c>
      <c r="G365" s="24">
        <v>3302.0</v>
      </c>
      <c r="H365" s="24">
        <v>18410.0</v>
      </c>
      <c r="I365" s="25"/>
      <c r="J365" s="26">
        <v>-24.1128</v>
      </c>
      <c r="K365" s="26">
        <v>-49.4636</v>
      </c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17">
        <v>4126355.0</v>
      </c>
      <c r="B366" s="18" t="s">
        <v>3645</v>
      </c>
      <c r="C366" s="19">
        <v>4740.0</v>
      </c>
      <c r="D366" s="19">
        <v>2229.0</v>
      </c>
      <c r="E366" s="19">
        <v>2339.0</v>
      </c>
      <c r="F366" s="19">
        <v>2322.0</v>
      </c>
      <c r="G366" s="19">
        <v>2246.0</v>
      </c>
      <c r="H366" s="19">
        <v>4568.0</v>
      </c>
      <c r="I366" s="20"/>
      <c r="J366" s="21">
        <v>-25.38</v>
      </c>
      <c r="K366" s="21">
        <v>-54.0517</v>
      </c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2">
        <v>4126405.0</v>
      </c>
      <c r="B367" s="23" t="s">
        <v>3648</v>
      </c>
      <c r="C367" s="24">
        <v>6521.0</v>
      </c>
      <c r="D367" s="24">
        <v>2896.0</v>
      </c>
      <c r="E367" s="24">
        <v>2921.0</v>
      </c>
      <c r="F367" s="24">
        <v>5105.0</v>
      </c>
      <c r="G367" s="24">
        <v>712.0</v>
      </c>
      <c r="H367" s="24">
        <v>5817.0</v>
      </c>
      <c r="I367" s="25"/>
      <c r="J367" s="26">
        <v>-23.0369</v>
      </c>
      <c r="K367" s="26">
        <v>-50.8383</v>
      </c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17">
        <v>4126504.0</v>
      </c>
      <c r="B368" s="18" t="s">
        <v>3650</v>
      </c>
      <c r="C368" s="19">
        <v>15147.0</v>
      </c>
      <c r="D368" s="19">
        <v>7753.0</v>
      </c>
      <c r="E368" s="19">
        <v>7884.0</v>
      </c>
      <c r="F368" s="19">
        <v>13716.0</v>
      </c>
      <c r="G368" s="19">
        <v>1921.0</v>
      </c>
      <c r="H368" s="19">
        <v>15637.0</v>
      </c>
      <c r="I368" s="20"/>
      <c r="J368" s="21">
        <v>-23.0586</v>
      </c>
      <c r="K368" s="21">
        <v>-51.0364</v>
      </c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2">
        <v>4126603.0</v>
      </c>
      <c r="B369" s="23" t="s">
        <v>3652</v>
      </c>
      <c r="C369" s="24">
        <v>16000.0</v>
      </c>
      <c r="D369" s="24">
        <v>9197.0</v>
      </c>
      <c r="E369" s="24">
        <v>9249.0</v>
      </c>
      <c r="F369" s="24">
        <v>13419.0</v>
      </c>
      <c r="G369" s="24">
        <v>5027.0</v>
      </c>
      <c r="H369" s="24">
        <v>18446.0</v>
      </c>
      <c r="I369" s="25"/>
      <c r="J369" s="26">
        <v>-23.6889</v>
      </c>
      <c r="K369" s="26">
        <v>-49.8339</v>
      </c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17">
        <v>4126652.0</v>
      </c>
      <c r="B370" s="18" t="s">
        <v>3654</v>
      </c>
      <c r="C370" s="19">
        <v>3918.0</v>
      </c>
      <c r="D370" s="19">
        <v>1713.0</v>
      </c>
      <c r="E370" s="19">
        <v>1681.0</v>
      </c>
      <c r="F370" s="19">
        <v>1390.0</v>
      </c>
      <c r="G370" s="19">
        <v>2004.0</v>
      </c>
      <c r="H370" s="19">
        <v>3394.0</v>
      </c>
      <c r="I370" s="20"/>
      <c r="J370" s="21">
        <v>-25.7019</v>
      </c>
      <c r="K370" s="21">
        <v>-52.7222</v>
      </c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2">
        <v>4126678.0</v>
      </c>
      <c r="B371" s="23" t="s">
        <v>3657</v>
      </c>
      <c r="C371" s="24">
        <v>9713.0</v>
      </c>
      <c r="D371" s="24">
        <v>6253.0</v>
      </c>
      <c r="E371" s="24">
        <v>5979.0</v>
      </c>
      <c r="F371" s="24">
        <v>5857.0</v>
      </c>
      <c r="G371" s="24">
        <v>6375.0</v>
      </c>
      <c r="H371" s="24">
        <v>12232.0</v>
      </c>
      <c r="I371" s="25"/>
      <c r="J371" s="26">
        <v>-23.7233</v>
      </c>
      <c r="K371" s="26">
        <v>-51.0972</v>
      </c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17">
        <v>4126702.0</v>
      </c>
      <c r="B372" s="18" t="s">
        <v>3659</v>
      </c>
      <c r="C372" s="19">
        <v>4255.0</v>
      </c>
      <c r="D372" s="19">
        <v>2309.0</v>
      </c>
      <c r="E372" s="19">
        <v>2355.0</v>
      </c>
      <c r="F372" s="19">
        <v>3995.0</v>
      </c>
      <c r="G372" s="19">
        <v>669.0</v>
      </c>
      <c r="H372" s="19">
        <v>4664.0</v>
      </c>
      <c r="I372" s="20"/>
      <c r="J372" s="21">
        <v>-23.2003</v>
      </c>
      <c r="K372" s="21">
        <v>-52.4686</v>
      </c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2">
        <v>4126801.0</v>
      </c>
      <c r="B373" s="23" t="s">
        <v>3660</v>
      </c>
      <c r="C373" s="24">
        <v>13120.0</v>
      </c>
      <c r="D373" s="24">
        <v>7306.0</v>
      </c>
      <c r="E373" s="24">
        <v>7294.0</v>
      </c>
      <c r="F373" s="24">
        <v>13168.0</v>
      </c>
      <c r="G373" s="24">
        <v>1432.0</v>
      </c>
      <c r="H373" s="24">
        <v>14600.0</v>
      </c>
      <c r="I373" s="25"/>
      <c r="J373" s="26">
        <v>-23.7331</v>
      </c>
      <c r="K373" s="26">
        <v>-52.8733</v>
      </c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17">
        <v>4126900.0</v>
      </c>
      <c r="B374" s="18" t="s">
        <v>2994</v>
      </c>
      <c r="C374" s="19">
        <v>6282.0</v>
      </c>
      <c r="D374" s="19">
        <v>2918.0</v>
      </c>
      <c r="E374" s="19">
        <v>2916.0</v>
      </c>
      <c r="F374" s="19">
        <v>3434.0</v>
      </c>
      <c r="G374" s="19">
        <v>2400.0</v>
      </c>
      <c r="H374" s="19">
        <v>5834.0</v>
      </c>
      <c r="I374" s="20"/>
      <c r="J374" s="21">
        <v>-19.9222</v>
      </c>
      <c r="K374" s="21">
        <v>-46.8231</v>
      </c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2">
        <v>4127007.0</v>
      </c>
      <c r="B375" s="23" t="s">
        <v>3664</v>
      </c>
      <c r="C375" s="24">
        <v>8192.0</v>
      </c>
      <c r="D375" s="24">
        <v>5327.0</v>
      </c>
      <c r="E375" s="24">
        <v>4950.0</v>
      </c>
      <c r="F375" s="24">
        <v>4793.0</v>
      </c>
      <c r="G375" s="24">
        <v>5484.0</v>
      </c>
      <c r="H375" s="24">
        <v>10277.0</v>
      </c>
      <c r="I375" s="25"/>
      <c r="J375" s="26">
        <v>-25.3683</v>
      </c>
      <c r="K375" s="26">
        <v>-50.4606</v>
      </c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17">
        <v>4127106.0</v>
      </c>
      <c r="B376" s="18" t="s">
        <v>3666</v>
      </c>
      <c r="C376" s="19">
        <v>61238.0</v>
      </c>
      <c r="D376" s="19">
        <v>34388.0</v>
      </c>
      <c r="E376" s="19">
        <v>35490.0</v>
      </c>
      <c r="F376" s="19">
        <v>68431.0</v>
      </c>
      <c r="G376" s="19">
        <v>1447.0</v>
      </c>
      <c r="H376" s="19">
        <v>69878.0</v>
      </c>
      <c r="I376" s="20"/>
      <c r="J376" s="21">
        <v>-24.3239</v>
      </c>
      <c r="K376" s="21">
        <v>-50.6156</v>
      </c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2">
        <v>4127205.0</v>
      </c>
      <c r="B377" s="23" t="s">
        <v>3668</v>
      </c>
      <c r="C377" s="24">
        <v>14640.0</v>
      </c>
      <c r="D377" s="24">
        <v>7831.0</v>
      </c>
      <c r="E377" s="24">
        <v>7960.0</v>
      </c>
      <c r="F377" s="24">
        <v>13057.0</v>
      </c>
      <c r="G377" s="24">
        <v>2734.0</v>
      </c>
      <c r="H377" s="24">
        <v>15791.0</v>
      </c>
      <c r="I377" s="25"/>
      <c r="J377" s="26">
        <v>-23.7681</v>
      </c>
      <c r="K377" s="26">
        <v>-52.4442</v>
      </c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17">
        <v>4127304.0</v>
      </c>
      <c r="B378" s="18" t="s">
        <v>3669</v>
      </c>
      <c r="C378" s="19">
        <v>13797.0</v>
      </c>
      <c r="D378" s="19">
        <v>7624.0</v>
      </c>
      <c r="E378" s="19">
        <v>7632.0</v>
      </c>
      <c r="F378" s="19">
        <v>12393.0</v>
      </c>
      <c r="G378" s="19">
        <v>2863.0</v>
      </c>
      <c r="H378" s="19">
        <v>15256.0</v>
      </c>
      <c r="I378" s="20"/>
      <c r="J378" s="21">
        <v>-22.7094</v>
      </c>
      <c r="K378" s="21">
        <v>-52.6169</v>
      </c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65">
        <v>4127403.0</v>
      </c>
      <c r="B379" s="67" t="s">
        <v>3671</v>
      </c>
      <c r="C379" s="68">
        <v>16300.0</v>
      </c>
      <c r="D379" s="68">
        <v>8300.0</v>
      </c>
      <c r="E379" s="68">
        <v>8463.0</v>
      </c>
      <c r="F379" s="68">
        <v>12802.0</v>
      </c>
      <c r="G379" s="68">
        <v>3961.0</v>
      </c>
      <c r="H379" s="68">
        <v>16763.0</v>
      </c>
      <c r="I379" s="147"/>
      <c r="J379" s="26">
        <v>-20.7889</v>
      </c>
      <c r="K379" s="26">
        <v>-48.3297</v>
      </c>
      <c r="L379" s="147"/>
      <c r="M379" s="147"/>
      <c r="N379" s="147"/>
      <c r="O379" s="147"/>
      <c r="P379" s="147"/>
      <c r="Q379" s="147"/>
      <c r="R379" s="147"/>
      <c r="S379" s="147"/>
      <c r="T379" s="147"/>
      <c r="U379" s="147"/>
      <c r="V379" s="147"/>
      <c r="W379" s="147"/>
      <c r="X379" s="147"/>
      <c r="Y379" s="147"/>
      <c r="Z379" s="147"/>
    </row>
    <row r="380" ht="15.75" customHeight="1">
      <c r="A380" s="17">
        <v>4127502.0</v>
      </c>
      <c r="B380" s="18" t="s">
        <v>3673</v>
      </c>
      <c r="C380" s="19">
        <v>18434.0</v>
      </c>
      <c r="D380" s="19">
        <v>9793.0</v>
      </c>
      <c r="E380" s="19">
        <v>9539.0</v>
      </c>
      <c r="F380" s="19">
        <v>11675.0</v>
      </c>
      <c r="G380" s="19">
        <v>7657.0</v>
      </c>
      <c r="H380" s="19">
        <v>19332.0</v>
      </c>
      <c r="I380" s="20"/>
      <c r="J380" s="21">
        <v>-24.5094</v>
      </c>
      <c r="K380" s="21">
        <v>-50.4136</v>
      </c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2">
        <v>4127601.0</v>
      </c>
      <c r="B381" s="23" t="s">
        <v>3675</v>
      </c>
      <c r="C381" s="24">
        <v>12260.0</v>
      </c>
      <c r="D381" s="24">
        <v>7537.0</v>
      </c>
      <c r="E381" s="24">
        <v>6989.0</v>
      </c>
      <c r="F381" s="24">
        <v>2267.0</v>
      </c>
      <c r="G381" s="24">
        <v>12259.0</v>
      </c>
      <c r="H381" s="24">
        <v>14526.0</v>
      </c>
      <c r="I381" s="25"/>
      <c r="J381" s="26">
        <v>-25.9281</v>
      </c>
      <c r="K381" s="26">
        <v>-49.1989</v>
      </c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17">
        <v>4127700.0</v>
      </c>
      <c r="B382" s="18" t="s">
        <v>3004</v>
      </c>
      <c r="C382" s="19">
        <v>98200.0</v>
      </c>
      <c r="D382" s="19">
        <v>58359.0</v>
      </c>
      <c r="E382" s="19">
        <v>60994.0</v>
      </c>
      <c r="F382" s="19">
        <v>108287.0</v>
      </c>
      <c r="G382" s="19">
        <v>11066.0</v>
      </c>
      <c r="H382" s="19">
        <v>119353.0</v>
      </c>
      <c r="I382" s="20"/>
      <c r="J382" s="21">
        <v>-22.7431</v>
      </c>
      <c r="K382" s="21">
        <v>-46.3719</v>
      </c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2">
        <v>4127809.0</v>
      </c>
      <c r="B383" s="23" t="s">
        <v>3679</v>
      </c>
      <c r="C383" s="24">
        <v>9931.0</v>
      </c>
      <c r="D383" s="24">
        <v>4528.0</v>
      </c>
      <c r="E383" s="24">
        <v>4260.0</v>
      </c>
      <c r="F383" s="24">
        <v>4119.0</v>
      </c>
      <c r="G383" s="24">
        <v>4669.0</v>
      </c>
      <c r="H383" s="24">
        <v>8788.0</v>
      </c>
      <c r="I383" s="25"/>
      <c r="J383" s="26">
        <v>-23.7783</v>
      </c>
      <c r="K383" s="26">
        <v>-49.9497</v>
      </c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17">
        <v>4127858.0</v>
      </c>
      <c r="B384" s="18" t="s">
        <v>3680</v>
      </c>
      <c r="C384" s="19">
        <v>11822.0</v>
      </c>
      <c r="D384" s="19">
        <v>5994.0</v>
      </c>
      <c r="E384" s="19">
        <v>5830.0</v>
      </c>
      <c r="F384" s="19">
        <v>6095.0</v>
      </c>
      <c r="G384" s="19">
        <v>5729.0</v>
      </c>
      <c r="H384" s="19">
        <v>11824.0</v>
      </c>
      <c r="I384" s="20"/>
      <c r="J384" s="21">
        <v>-25.4189</v>
      </c>
      <c r="K384" s="21">
        <v>-53.1808</v>
      </c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2">
        <v>4127882.0</v>
      </c>
      <c r="B385" s="23" t="s">
        <v>3683</v>
      </c>
      <c r="C385" s="24">
        <v>3611.0</v>
      </c>
      <c r="D385" s="24">
        <v>3272.0</v>
      </c>
      <c r="E385" s="24">
        <v>2986.0</v>
      </c>
      <c r="F385" s="24">
        <v>2790.0</v>
      </c>
      <c r="G385" s="24">
        <v>3468.0</v>
      </c>
      <c r="H385" s="24">
        <v>6258.0</v>
      </c>
      <c r="I385" s="25"/>
      <c r="J385" s="26">
        <v>-24.9744</v>
      </c>
      <c r="K385" s="26">
        <v>-49.0858</v>
      </c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17">
        <v>4127908.0</v>
      </c>
      <c r="B386" s="18" t="s">
        <v>3685</v>
      </c>
      <c r="C386" s="19">
        <v>9013.0</v>
      </c>
      <c r="D386" s="19">
        <v>4443.0</v>
      </c>
      <c r="E386" s="19">
        <v>4254.0</v>
      </c>
      <c r="F386" s="19">
        <v>5975.0</v>
      </c>
      <c r="G386" s="19">
        <v>2722.0</v>
      </c>
      <c r="H386" s="19">
        <v>8697.0</v>
      </c>
      <c r="I386" s="20"/>
      <c r="J386" s="21">
        <v>-23.8706</v>
      </c>
      <c r="K386" s="21">
        <v>-52.8761</v>
      </c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2">
        <v>4127957.0</v>
      </c>
      <c r="B387" s="23" t="s">
        <v>3688</v>
      </c>
      <c r="C387" s="24">
        <v>8018.0</v>
      </c>
      <c r="D387" s="24">
        <v>4053.0</v>
      </c>
      <c r="E387" s="24">
        <v>3944.0</v>
      </c>
      <c r="F387" s="24">
        <v>6286.0</v>
      </c>
      <c r="G387" s="24">
        <v>1711.0</v>
      </c>
      <c r="H387" s="24">
        <v>7997.0</v>
      </c>
      <c r="I387" s="25"/>
      <c r="J387" s="26">
        <v>-24.5878</v>
      </c>
      <c r="K387" s="26">
        <v>-53.5117</v>
      </c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17">
        <v>4127965.0</v>
      </c>
      <c r="B388" s="18" t="s">
        <v>3690</v>
      </c>
      <c r="C388" s="19">
        <v>14530.0</v>
      </c>
      <c r="D388" s="19">
        <v>6991.0</v>
      </c>
      <c r="E388" s="19">
        <v>6847.0</v>
      </c>
      <c r="F388" s="19">
        <v>5053.0</v>
      </c>
      <c r="G388" s="19">
        <v>8785.0</v>
      </c>
      <c r="H388" s="19">
        <v>13838.0</v>
      </c>
      <c r="I388" s="20"/>
      <c r="J388" s="21">
        <v>-28.9261</v>
      </c>
      <c r="K388" s="21">
        <v>-49.6792</v>
      </c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2">
        <v>4128005.0</v>
      </c>
      <c r="B389" s="23" t="s">
        <v>3693</v>
      </c>
      <c r="C389" s="24">
        <v>22593.0</v>
      </c>
      <c r="D389" s="24">
        <v>10509.0</v>
      </c>
      <c r="E389" s="24">
        <v>11053.0</v>
      </c>
      <c r="F389" s="24">
        <v>18400.0</v>
      </c>
      <c r="G389" s="24">
        <v>3162.0</v>
      </c>
      <c r="H389" s="24">
        <v>21562.0</v>
      </c>
      <c r="I389" s="25"/>
      <c r="J389" s="26">
        <v>-24.5453</v>
      </c>
      <c r="K389" s="26">
        <v>-52.9878</v>
      </c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17">
        <v>4128104.0</v>
      </c>
      <c r="B390" s="18" t="s">
        <v>3694</v>
      </c>
      <c r="C390" s="19">
        <v>90690.0</v>
      </c>
      <c r="D390" s="19">
        <v>48818.0</v>
      </c>
      <c r="E390" s="19">
        <v>51898.0</v>
      </c>
      <c r="F390" s="19">
        <v>93489.0</v>
      </c>
      <c r="G390" s="19">
        <v>7227.0</v>
      </c>
      <c r="H390" s="19">
        <v>100716.0</v>
      </c>
      <c r="I390" s="20"/>
      <c r="J390" s="21">
        <v>-23.7664</v>
      </c>
      <c r="K390" s="21">
        <v>-53.325</v>
      </c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2">
        <v>4128203.0</v>
      </c>
      <c r="B391" s="23" t="s">
        <v>3697</v>
      </c>
      <c r="C391" s="24">
        <v>48522.0</v>
      </c>
      <c r="D391" s="24">
        <v>25826.0</v>
      </c>
      <c r="E391" s="24">
        <v>26927.0</v>
      </c>
      <c r="F391" s="24">
        <v>50002.0</v>
      </c>
      <c r="G391" s="24">
        <v>2751.0</v>
      </c>
      <c r="H391" s="24">
        <v>52753.0</v>
      </c>
      <c r="I391" s="25"/>
      <c r="J391" s="26">
        <v>-26.23</v>
      </c>
      <c r="K391" s="26">
        <v>-51.0864</v>
      </c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17">
        <v>4128302.0</v>
      </c>
      <c r="B392" s="18" t="s">
        <v>3698</v>
      </c>
      <c r="C392" s="19">
        <v>2362.0</v>
      </c>
      <c r="D392" s="19">
        <v>1231.0</v>
      </c>
      <c r="E392" s="19">
        <v>1234.0</v>
      </c>
      <c r="F392" s="19">
        <v>1986.0</v>
      </c>
      <c r="G392" s="19">
        <v>479.0</v>
      </c>
      <c r="H392" s="19">
        <v>2465.0</v>
      </c>
      <c r="I392" s="20"/>
      <c r="J392" s="21">
        <v>-23.0869</v>
      </c>
      <c r="K392" s="21">
        <v>-52.1572</v>
      </c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2">
        <v>4128401.0</v>
      </c>
      <c r="B393" s="23" t="s">
        <v>3701</v>
      </c>
      <c r="C393" s="24">
        <v>11876.0</v>
      </c>
      <c r="D393" s="24">
        <v>5680.0</v>
      </c>
      <c r="E393" s="24">
        <v>5792.0</v>
      </c>
      <c r="F393" s="24">
        <v>9358.0</v>
      </c>
      <c r="G393" s="24">
        <v>2114.0</v>
      </c>
      <c r="H393" s="24">
        <v>11472.0</v>
      </c>
      <c r="I393" s="25"/>
      <c r="J393" s="26">
        <v>-23.1975</v>
      </c>
      <c r="K393" s="26">
        <v>-50.7964</v>
      </c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17">
        <v>4128534.0</v>
      </c>
      <c r="B394" s="18" t="s">
        <v>3702</v>
      </c>
      <c r="C394" s="19">
        <v>8024.0</v>
      </c>
      <c r="D394" s="19">
        <v>5147.0</v>
      </c>
      <c r="E394" s="19">
        <v>4820.0</v>
      </c>
      <c r="F394" s="19">
        <v>6515.0</v>
      </c>
      <c r="G394" s="19">
        <v>3452.0</v>
      </c>
      <c r="H394" s="19">
        <v>9967.0</v>
      </c>
      <c r="I394" s="20"/>
      <c r="J394" s="21">
        <v>-24.2458</v>
      </c>
      <c r="K394" s="21">
        <v>-50.2428</v>
      </c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2">
        <v>4128559.0</v>
      </c>
      <c r="B395" s="23" t="s">
        <v>3705</v>
      </c>
      <c r="C395" s="24">
        <v>9651.0</v>
      </c>
      <c r="D395" s="24">
        <v>4411.0</v>
      </c>
      <c r="E395" s="24">
        <v>4562.0</v>
      </c>
      <c r="F395" s="24">
        <v>6863.0</v>
      </c>
      <c r="G395" s="24">
        <v>2110.0</v>
      </c>
      <c r="H395" s="24">
        <v>8973.0</v>
      </c>
      <c r="I395" s="25"/>
      <c r="J395" s="26">
        <v>-25.0578</v>
      </c>
      <c r="K395" s="26">
        <v>-53.8769</v>
      </c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17">
        <v>4128609.0</v>
      </c>
      <c r="B396" s="18" t="s">
        <v>3706</v>
      </c>
      <c r="C396" s="19">
        <v>8721.0</v>
      </c>
      <c r="D396" s="19">
        <v>3938.0</v>
      </c>
      <c r="E396" s="19">
        <v>3941.0</v>
      </c>
      <c r="F396" s="19">
        <v>3284.0</v>
      </c>
      <c r="G396" s="19">
        <v>4595.0</v>
      </c>
      <c r="H396" s="19">
        <v>7879.0</v>
      </c>
      <c r="I396" s="20"/>
      <c r="J396" s="21">
        <v>-25.8814</v>
      </c>
      <c r="K396" s="21">
        <v>-52.9078</v>
      </c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2">
        <v>4128658.0</v>
      </c>
      <c r="B397" s="23" t="s">
        <v>3709</v>
      </c>
      <c r="C397" s="24">
        <v>3949.0</v>
      </c>
      <c r="D397" s="24">
        <v>1999.0</v>
      </c>
      <c r="E397" s="24">
        <v>1951.0</v>
      </c>
      <c r="F397" s="24">
        <v>1880.0</v>
      </c>
      <c r="G397" s="24">
        <v>2070.0</v>
      </c>
      <c r="H397" s="24">
        <v>3950.0</v>
      </c>
      <c r="I397" s="25"/>
      <c r="J397" s="26">
        <v>-25.3811</v>
      </c>
      <c r="K397" s="26">
        <v>-52.1994</v>
      </c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17">
        <v>4128708.0</v>
      </c>
      <c r="B398" s="18" t="s">
        <v>3710</v>
      </c>
      <c r="C398" s="19">
        <v>6285.0</v>
      </c>
      <c r="D398" s="19">
        <v>3228.0</v>
      </c>
      <c r="E398" s="19">
        <v>3281.0</v>
      </c>
      <c r="F398" s="19">
        <v>3981.0</v>
      </c>
      <c r="G398" s="19">
        <v>2528.0</v>
      </c>
      <c r="H398" s="19">
        <v>6509.0</v>
      </c>
      <c r="I398" s="20"/>
      <c r="J398" s="21">
        <v>-26.2769</v>
      </c>
      <c r="K398" s="21">
        <v>-52.7839</v>
      </c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2">
        <v>4128500.0</v>
      </c>
      <c r="B399" s="23" t="s">
        <v>3061</v>
      </c>
      <c r="C399" s="24">
        <v>19559.0</v>
      </c>
      <c r="D399" s="24">
        <v>9512.0</v>
      </c>
      <c r="E399" s="24">
        <v>9782.0</v>
      </c>
      <c r="F399" s="24">
        <v>15505.0</v>
      </c>
      <c r="G399" s="24">
        <v>3789.0</v>
      </c>
      <c r="H399" s="24">
        <v>19294.0</v>
      </c>
      <c r="I399" s="25"/>
      <c r="J399" s="26">
        <v>-22.5344</v>
      </c>
      <c r="K399" s="26">
        <v>-45.3628</v>
      </c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65">
        <v>4128807.0</v>
      </c>
      <c r="B400" s="67" t="s">
        <v>3713</v>
      </c>
      <c r="C400" s="68">
        <v>6500.0</v>
      </c>
      <c r="D400" s="68">
        <v>2998.0</v>
      </c>
      <c r="E400" s="68">
        <v>3013.0</v>
      </c>
      <c r="F400" s="68">
        <v>1991.0</v>
      </c>
      <c r="G400" s="68">
        <v>4020.0</v>
      </c>
      <c r="H400" s="68">
        <v>6011.0</v>
      </c>
      <c r="I400" s="147"/>
      <c r="J400" s="26">
        <v>-23.7361</v>
      </c>
      <c r="K400" s="26">
        <v>-53.49</v>
      </c>
      <c r="L400" s="147"/>
      <c r="M400" s="147"/>
      <c r="N400" s="147"/>
      <c r="O400" s="147"/>
      <c r="P400" s="147"/>
      <c r="Q400" s="147"/>
      <c r="R400" s="147"/>
      <c r="S400" s="147"/>
      <c r="T400" s="147"/>
      <c r="U400" s="147"/>
      <c r="V400" s="147"/>
      <c r="W400" s="147"/>
      <c r="X400" s="147"/>
      <c r="Y400" s="147"/>
      <c r="Z400" s="147"/>
    </row>
    <row r="401" ht="15.75" customHeight="1">
      <c r="A401" s="70" t="s">
        <v>81</v>
      </c>
      <c r="B401" s="71" t="s">
        <v>3716</v>
      </c>
      <c r="C401" s="72">
        <f t="shared" ref="C401:H401" si="1">SUM(C2:C400)</f>
        <v>9563458</v>
      </c>
      <c r="D401" s="72">
        <f t="shared" si="1"/>
        <v>5128503</v>
      </c>
      <c r="E401" s="72">
        <f t="shared" si="1"/>
        <v>5311098</v>
      </c>
      <c r="F401" s="72">
        <f t="shared" si="1"/>
        <v>8906442</v>
      </c>
      <c r="G401" s="72">
        <f t="shared" si="1"/>
        <v>1533159</v>
      </c>
      <c r="H401" s="72">
        <f t="shared" si="1"/>
        <v>10439601</v>
      </c>
      <c r="I401" s="73">
        <f>COUNTA($A$2:A400)</f>
        <v>399</v>
      </c>
      <c r="J401" s="140"/>
      <c r="K401" s="140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2010&amp;CPARANÁ&amp;RDE</oddHeader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2600054.0</v>
      </c>
      <c r="B2" s="18" t="s">
        <v>3162</v>
      </c>
      <c r="C2" s="19">
        <v>89039.0</v>
      </c>
      <c r="D2" s="19">
        <v>45165.0</v>
      </c>
      <c r="E2" s="19">
        <v>49263.0</v>
      </c>
      <c r="F2" s="19">
        <v>86589.0</v>
      </c>
      <c r="G2" s="19">
        <v>7839.0</v>
      </c>
      <c r="H2" s="19">
        <v>94428.0</v>
      </c>
      <c r="I2" s="20"/>
      <c r="J2" s="21">
        <v>-7.9117</v>
      </c>
      <c r="K2" s="21">
        <v>-34.9028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2600104.0</v>
      </c>
      <c r="B3" s="23" t="s">
        <v>3165</v>
      </c>
      <c r="C3" s="24">
        <v>32922.0</v>
      </c>
      <c r="D3" s="24">
        <v>16790.0</v>
      </c>
      <c r="E3" s="24">
        <v>18301.0</v>
      </c>
      <c r="F3" s="24">
        <v>27406.0</v>
      </c>
      <c r="G3" s="24">
        <v>7685.0</v>
      </c>
      <c r="H3" s="24">
        <v>35091.0</v>
      </c>
      <c r="I3" s="25"/>
      <c r="J3" s="26">
        <v>-7.7508</v>
      </c>
      <c r="K3" s="26">
        <v>-37.6392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2600203.0</v>
      </c>
      <c r="B4" s="18" t="s">
        <v>3167</v>
      </c>
      <c r="C4" s="19">
        <v>15014.0</v>
      </c>
      <c r="D4" s="19">
        <v>8751.0</v>
      </c>
      <c r="E4" s="19">
        <v>8837.0</v>
      </c>
      <c r="F4" s="19">
        <v>5859.0</v>
      </c>
      <c r="G4" s="19">
        <v>11729.0</v>
      </c>
      <c r="H4" s="19">
        <v>17588.0</v>
      </c>
      <c r="I4" s="20"/>
      <c r="J4" s="21">
        <v>-8.515</v>
      </c>
      <c r="K4" s="21">
        <v>-41.005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2600302.0</v>
      </c>
      <c r="B5" s="23" t="s">
        <v>3168</v>
      </c>
      <c r="C5" s="24">
        <v>20036.0</v>
      </c>
      <c r="D5" s="24">
        <v>10938.0</v>
      </c>
      <c r="E5" s="24">
        <v>11742.0</v>
      </c>
      <c r="F5" s="24">
        <v>16955.0</v>
      </c>
      <c r="G5" s="24">
        <v>5725.0</v>
      </c>
      <c r="H5" s="24">
        <v>22680.0</v>
      </c>
      <c r="I5" s="25"/>
      <c r="J5" s="26">
        <v>-8.4581</v>
      </c>
      <c r="K5" s="26">
        <v>-35.9447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2600401.0</v>
      </c>
      <c r="B6" s="18" t="s">
        <v>3171</v>
      </c>
      <c r="C6" s="19">
        <v>28531.0</v>
      </c>
      <c r="D6" s="19">
        <v>16581.0</v>
      </c>
      <c r="E6" s="19">
        <v>16465.0</v>
      </c>
      <c r="F6" s="19">
        <v>18708.0</v>
      </c>
      <c r="G6" s="19">
        <v>14338.0</v>
      </c>
      <c r="H6" s="19">
        <v>33046.0</v>
      </c>
      <c r="I6" s="20"/>
      <c r="J6" s="21">
        <v>-8.7075</v>
      </c>
      <c r="K6" s="21">
        <v>-35.5306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2600500.0</v>
      </c>
      <c r="B7" s="23" t="s">
        <v>3173</v>
      </c>
      <c r="C7" s="24">
        <v>36641.0</v>
      </c>
      <c r="D7" s="24">
        <v>19545.0</v>
      </c>
      <c r="E7" s="24">
        <v>20462.0</v>
      </c>
      <c r="F7" s="24">
        <v>24300.0</v>
      </c>
      <c r="G7" s="24">
        <v>15707.0</v>
      </c>
      <c r="H7" s="24">
        <v>40007.0</v>
      </c>
      <c r="I7" s="25"/>
      <c r="J7" s="26">
        <v>-9.1114</v>
      </c>
      <c r="K7" s="26">
        <v>-37.1231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2600609.0</v>
      </c>
      <c r="B8" s="18" t="s">
        <v>2502</v>
      </c>
      <c r="C8" s="19">
        <v>12535.0</v>
      </c>
      <c r="D8" s="19">
        <v>6906.0</v>
      </c>
      <c r="E8" s="19">
        <v>6855.0</v>
      </c>
      <c r="F8" s="19">
        <v>7770.0</v>
      </c>
      <c r="G8" s="19">
        <v>5991.0</v>
      </c>
      <c r="H8" s="19">
        <v>13761.0</v>
      </c>
      <c r="I8" s="20"/>
      <c r="J8" s="21">
        <v>-6.95</v>
      </c>
      <c r="K8" s="21">
        <v>-35.545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2600708.0</v>
      </c>
      <c r="B9" s="23" t="s">
        <v>3176</v>
      </c>
      <c r="C9" s="24">
        <v>37189.0</v>
      </c>
      <c r="D9" s="24">
        <v>18579.0</v>
      </c>
      <c r="E9" s="24">
        <v>18835.0</v>
      </c>
      <c r="F9" s="24">
        <v>20249.0</v>
      </c>
      <c r="G9" s="24">
        <v>17165.0</v>
      </c>
      <c r="H9" s="24">
        <v>37414.0</v>
      </c>
      <c r="I9" s="25"/>
      <c r="J9" s="26">
        <v>-7.6033</v>
      </c>
      <c r="K9" s="26">
        <v>-35.2308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2600807.0</v>
      </c>
      <c r="B10" s="18" t="s">
        <v>3177</v>
      </c>
      <c r="C10" s="19">
        <v>22131.0</v>
      </c>
      <c r="D10" s="19">
        <v>11114.0</v>
      </c>
      <c r="E10" s="19">
        <v>11249.0</v>
      </c>
      <c r="F10" s="19">
        <v>12781.0</v>
      </c>
      <c r="G10" s="19">
        <v>9582.0</v>
      </c>
      <c r="H10" s="19">
        <v>22363.0</v>
      </c>
      <c r="I10" s="20"/>
      <c r="J10" s="21">
        <v>-8.4897</v>
      </c>
      <c r="K10" s="21">
        <v>-36.0594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2600906.0</v>
      </c>
      <c r="B11" s="23" t="s">
        <v>3179</v>
      </c>
      <c r="C11" s="24">
        <v>21309.0</v>
      </c>
      <c r="D11" s="24">
        <v>10982.0</v>
      </c>
      <c r="E11" s="24">
        <v>10943.0</v>
      </c>
      <c r="F11" s="24">
        <v>16033.0</v>
      </c>
      <c r="G11" s="24">
        <v>5892.0</v>
      </c>
      <c r="H11" s="24">
        <v>21925.0</v>
      </c>
      <c r="I11" s="25"/>
      <c r="J11" s="26">
        <v>-8.3831</v>
      </c>
      <c r="K11" s="26">
        <v>-35.4525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2601003.0</v>
      </c>
      <c r="B12" s="18" t="s">
        <v>3181</v>
      </c>
      <c r="C12" s="19">
        <v>9082.0</v>
      </c>
      <c r="D12" s="19">
        <v>5019.0</v>
      </c>
      <c r="E12" s="19">
        <v>5185.0</v>
      </c>
      <c r="F12" s="19">
        <v>6089.0</v>
      </c>
      <c r="G12" s="19">
        <v>4115.0</v>
      </c>
      <c r="H12" s="19">
        <v>10204.0</v>
      </c>
      <c r="I12" s="20"/>
      <c r="J12" s="21">
        <v>-8.8903</v>
      </c>
      <c r="K12" s="21">
        <v>-36.2858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2601052.0</v>
      </c>
      <c r="B13" s="23" t="s">
        <v>3183</v>
      </c>
      <c r="C13" s="24">
        <v>15108.0</v>
      </c>
      <c r="D13" s="24">
        <v>9014.0</v>
      </c>
      <c r="E13" s="24">
        <v>9130.0</v>
      </c>
      <c r="F13" s="24">
        <v>15261.0</v>
      </c>
      <c r="G13" s="24">
        <v>2883.0</v>
      </c>
      <c r="H13" s="24">
        <v>18144.0</v>
      </c>
      <c r="I13" s="25"/>
      <c r="J13" s="26">
        <v>-7.7903</v>
      </c>
      <c r="K13" s="26">
        <v>-35.0908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2601102.0</v>
      </c>
      <c r="B14" s="18" t="s">
        <v>3185</v>
      </c>
      <c r="C14" s="19">
        <v>70898.0</v>
      </c>
      <c r="D14" s="19">
        <v>37884.0</v>
      </c>
      <c r="E14" s="19">
        <v>39479.0</v>
      </c>
      <c r="F14" s="19">
        <v>46975.0</v>
      </c>
      <c r="G14" s="19">
        <v>30388.0</v>
      </c>
      <c r="H14" s="19">
        <v>77363.0</v>
      </c>
      <c r="I14" s="20"/>
      <c r="J14" s="21">
        <v>-7.5761</v>
      </c>
      <c r="K14" s="21">
        <v>-40.4983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2601201.0</v>
      </c>
      <c r="B15" s="23" t="s">
        <v>3187</v>
      </c>
      <c r="C15" s="24">
        <v>61600.0</v>
      </c>
      <c r="D15" s="24">
        <v>32563.0</v>
      </c>
      <c r="E15" s="24">
        <v>36594.0</v>
      </c>
      <c r="F15" s="24">
        <v>62899.0</v>
      </c>
      <c r="G15" s="24">
        <v>6258.0</v>
      </c>
      <c r="H15" s="24">
        <v>69157.0</v>
      </c>
      <c r="I15" s="25"/>
      <c r="J15" s="26">
        <v>-8.4189</v>
      </c>
      <c r="K15" s="26">
        <v>-37.0539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2601300.0</v>
      </c>
      <c r="B16" s="18" t="s">
        <v>3189</v>
      </c>
      <c r="C16" s="19">
        <v>10939.0</v>
      </c>
      <c r="D16" s="19">
        <v>6506.0</v>
      </c>
      <c r="E16" s="19">
        <v>6259.0</v>
      </c>
      <c r="F16" s="19">
        <v>11379.0</v>
      </c>
      <c r="G16" s="19">
        <v>1386.0</v>
      </c>
      <c r="H16" s="19">
        <v>12765.0</v>
      </c>
      <c r="I16" s="20"/>
      <c r="J16" s="21">
        <v>-8.42</v>
      </c>
      <c r="K16" s="21">
        <v>-35.6581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2601409.0</v>
      </c>
      <c r="B17" s="23" t="s">
        <v>3191</v>
      </c>
      <c r="C17" s="24">
        <v>39139.0</v>
      </c>
      <c r="D17" s="24">
        <v>19881.0</v>
      </c>
      <c r="E17" s="24">
        <v>20839.0</v>
      </c>
      <c r="F17" s="24">
        <v>33969.0</v>
      </c>
      <c r="G17" s="24">
        <v>6751.0</v>
      </c>
      <c r="H17" s="24">
        <v>40720.0</v>
      </c>
      <c r="I17" s="25"/>
      <c r="J17" s="26">
        <v>-8.8183</v>
      </c>
      <c r="K17" s="26">
        <v>-35.1864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2601508.0</v>
      </c>
      <c r="B18" s="18" t="s">
        <v>3193</v>
      </c>
      <c r="C18" s="19">
        <v>10626.0</v>
      </c>
      <c r="D18" s="19">
        <v>5637.0</v>
      </c>
      <c r="E18" s="19">
        <v>5712.0</v>
      </c>
      <c r="F18" s="19">
        <v>7988.0</v>
      </c>
      <c r="G18" s="19">
        <v>3361.0</v>
      </c>
      <c r="H18" s="19">
        <v>11349.0</v>
      </c>
      <c r="I18" s="20"/>
      <c r="J18" s="21">
        <v>-8.6256</v>
      </c>
      <c r="K18" s="21">
        <v>-35.83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2601607.0</v>
      </c>
      <c r="B19" s="23" t="s">
        <v>3195</v>
      </c>
      <c r="C19" s="24">
        <v>20208.0</v>
      </c>
      <c r="D19" s="24">
        <v>9944.0</v>
      </c>
      <c r="E19" s="24">
        <v>10292.0</v>
      </c>
      <c r="F19" s="24">
        <v>12582.0</v>
      </c>
      <c r="G19" s="24">
        <v>7654.0</v>
      </c>
      <c r="H19" s="24">
        <v>20236.0</v>
      </c>
      <c r="I19" s="25"/>
      <c r="J19" s="26">
        <v>-8.757777777777777</v>
      </c>
      <c r="K19" s="26">
        <v>-38.96388888888889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2601706.0</v>
      </c>
      <c r="B20" s="18" t="s">
        <v>3197</v>
      </c>
      <c r="C20" s="19">
        <v>68698.0</v>
      </c>
      <c r="D20" s="19">
        <v>34765.0</v>
      </c>
      <c r="E20" s="19">
        <v>37647.0</v>
      </c>
      <c r="F20" s="19">
        <v>58208.0</v>
      </c>
      <c r="G20" s="19">
        <v>14204.0</v>
      </c>
      <c r="H20" s="19">
        <v>72412.0</v>
      </c>
      <c r="I20" s="20"/>
      <c r="J20" s="21">
        <v>-8.3356</v>
      </c>
      <c r="K20" s="21">
        <v>-36.4242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2601805.0</v>
      </c>
      <c r="B21" s="23" t="s">
        <v>3199</v>
      </c>
      <c r="C21" s="24">
        <v>11305.0</v>
      </c>
      <c r="D21" s="24">
        <v>6014.0</v>
      </c>
      <c r="E21" s="24">
        <v>5991.0</v>
      </c>
      <c r="F21" s="24">
        <v>3709.0</v>
      </c>
      <c r="G21" s="24">
        <v>8296.0</v>
      </c>
      <c r="H21" s="24">
        <v>12005.0</v>
      </c>
      <c r="I21" s="25"/>
      <c r="J21" s="26">
        <v>-8.2747</v>
      </c>
      <c r="K21" s="26">
        <v>-38.0342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2601904.0</v>
      </c>
      <c r="B22" s="18" t="s">
        <v>3200</v>
      </c>
      <c r="C22" s="19">
        <v>57371.0</v>
      </c>
      <c r="D22" s="19">
        <v>28051.0</v>
      </c>
      <c r="E22" s="19">
        <v>30624.0</v>
      </c>
      <c r="F22" s="19">
        <v>49747.0</v>
      </c>
      <c r="G22" s="19">
        <v>8928.0</v>
      </c>
      <c r="H22" s="19">
        <v>58675.0</v>
      </c>
      <c r="I22" s="20"/>
      <c r="J22" s="21">
        <v>-8.2333</v>
      </c>
      <c r="K22" s="21">
        <v>-35.7969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2602001.0</v>
      </c>
      <c r="B23" s="23" t="s">
        <v>3203</v>
      </c>
      <c r="C23" s="24">
        <v>31731.0</v>
      </c>
      <c r="D23" s="24">
        <v>17643.0</v>
      </c>
      <c r="E23" s="24">
        <v>17535.0</v>
      </c>
      <c r="F23" s="24">
        <v>12836.0</v>
      </c>
      <c r="G23" s="24">
        <v>22342.0</v>
      </c>
      <c r="H23" s="24">
        <v>35178.0</v>
      </c>
      <c r="I23" s="25"/>
      <c r="J23" s="26">
        <v>-7.7783</v>
      </c>
      <c r="K23" s="26">
        <v>-39.9411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2602100.0</v>
      </c>
      <c r="B24" s="18" t="s">
        <v>3205</v>
      </c>
      <c r="C24" s="19">
        <v>42085.0</v>
      </c>
      <c r="D24" s="19">
        <v>22010.0</v>
      </c>
      <c r="E24" s="19">
        <v>23496.0</v>
      </c>
      <c r="F24" s="19">
        <v>29782.0</v>
      </c>
      <c r="G24" s="19">
        <v>15724.0</v>
      </c>
      <c r="H24" s="19">
        <v>45506.0</v>
      </c>
      <c r="I24" s="20"/>
      <c r="J24" s="21">
        <v>-9.1697</v>
      </c>
      <c r="K24" s="21">
        <v>-36.6797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2602209.0</v>
      </c>
      <c r="B25" s="23" t="s">
        <v>1391</v>
      </c>
      <c r="C25" s="24">
        <v>37013.0</v>
      </c>
      <c r="D25" s="24">
        <v>18461.0</v>
      </c>
      <c r="E25" s="24">
        <v>19367.0</v>
      </c>
      <c r="F25" s="24">
        <v>15191.0</v>
      </c>
      <c r="G25" s="24">
        <v>22637.0</v>
      </c>
      <c r="H25" s="24">
        <v>37828.0</v>
      </c>
      <c r="I25" s="25"/>
      <c r="J25" s="26">
        <v>-7.7958</v>
      </c>
      <c r="K25" s="26">
        <v>-35.5872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2602308.0</v>
      </c>
      <c r="B26" s="18" t="s">
        <v>444</v>
      </c>
      <c r="C26" s="19">
        <v>37750.0</v>
      </c>
      <c r="D26" s="19">
        <v>18575.0</v>
      </c>
      <c r="E26" s="19">
        <v>18995.0</v>
      </c>
      <c r="F26" s="19">
        <v>26210.0</v>
      </c>
      <c r="G26" s="19">
        <v>11360.0</v>
      </c>
      <c r="H26" s="19">
        <v>37570.0</v>
      </c>
      <c r="I26" s="20"/>
      <c r="J26" s="21">
        <v>-21.1211</v>
      </c>
      <c r="K26" s="21">
        <v>-56.4819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2602407.0</v>
      </c>
      <c r="B27" s="23" t="s">
        <v>3208</v>
      </c>
      <c r="C27" s="24">
        <v>8916.0</v>
      </c>
      <c r="D27" s="24">
        <v>4338.0</v>
      </c>
      <c r="E27" s="24">
        <v>4513.0</v>
      </c>
      <c r="F27" s="24">
        <v>3571.0</v>
      </c>
      <c r="G27" s="24">
        <v>5280.0</v>
      </c>
      <c r="H27" s="24">
        <v>8851.0</v>
      </c>
      <c r="I27" s="25"/>
      <c r="J27" s="26">
        <v>-9.0303</v>
      </c>
      <c r="K27" s="26">
        <v>-36.5686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2602506.0</v>
      </c>
      <c r="B28" s="137" t="s">
        <v>3210</v>
      </c>
      <c r="C28" s="138">
        <v>7278.0</v>
      </c>
      <c r="D28" s="138">
        <v>3608.0</v>
      </c>
      <c r="E28" s="138">
        <v>3699.0</v>
      </c>
      <c r="F28" s="138">
        <v>3386.0</v>
      </c>
      <c r="G28" s="138">
        <v>3921.0</v>
      </c>
      <c r="H28" s="138">
        <v>7307.0</v>
      </c>
      <c r="I28" s="20"/>
      <c r="J28" s="21">
        <v>-6.1908</v>
      </c>
      <c r="K28" s="21">
        <v>-35.3567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2602605.0</v>
      </c>
      <c r="B29" s="23" t="s">
        <v>3212</v>
      </c>
      <c r="C29" s="24">
        <v>38109.0</v>
      </c>
      <c r="D29" s="24">
        <v>22150.0</v>
      </c>
      <c r="E29" s="24">
        <v>23042.0</v>
      </c>
      <c r="F29" s="24">
        <v>35135.0</v>
      </c>
      <c r="G29" s="24">
        <v>10057.0</v>
      </c>
      <c r="H29" s="24">
        <v>45192.0</v>
      </c>
      <c r="I29" s="25"/>
      <c r="J29" s="26">
        <v>-8.1458</v>
      </c>
      <c r="K29" s="26">
        <v>-36.3711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2602704.0</v>
      </c>
      <c r="B30" s="18" t="s">
        <v>3214</v>
      </c>
      <c r="C30" s="19">
        <v>12007.0</v>
      </c>
      <c r="D30" s="19">
        <v>6197.0</v>
      </c>
      <c r="E30" s="19">
        <v>6340.0</v>
      </c>
      <c r="F30" s="19">
        <v>7917.0</v>
      </c>
      <c r="G30" s="19">
        <v>4620.0</v>
      </c>
      <c r="H30" s="19">
        <v>12537.0</v>
      </c>
      <c r="I30" s="20"/>
      <c r="J30" s="21">
        <v>-7.7256</v>
      </c>
      <c r="K30" s="21">
        <v>-35.3272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2602803.0</v>
      </c>
      <c r="B31" s="23" t="s">
        <v>3217</v>
      </c>
      <c r="C31" s="24">
        <v>44169.0</v>
      </c>
      <c r="D31" s="24">
        <v>25572.0</v>
      </c>
      <c r="E31" s="24">
        <v>26418.0</v>
      </c>
      <c r="F31" s="24">
        <v>21121.0</v>
      </c>
      <c r="G31" s="24">
        <v>30869.0</v>
      </c>
      <c r="H31" s="24">
        <v>51990.0</v>
      </c>
      <c r="I31" s="25"/>
      <c r="J31" s="26">
        <v>-8.6231</v>
      </c>
      <c r="K31" s="26">
        <v>-37.1558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2602902.0</v>
      </c>
      <c r="B32" s="18" t="s">
        <v>3218</v>
      </c>
      <c r="C32" s="19">
        <v>152977.0</v>
      </c>
      <c r="D32" s="19">
        <v>90887.0</v>
      </c>
      <c r="E32" s="19">
        <v>94236.0</v>
      </c>
      <c r="F32" s="19">
        <v>167830.0</v>
      </c>
      <c r="G32" s="19">
        <v>17293.0</v>
      </c>
      <c r="H32" s="19">
        <v>185123.0</v>
      </c>
      <c r="I32" s="20"/>
      <c r="J32" s="21">
        <v>-8.2867</v>
      </c>
      <c r="K32" s="21">
        <v>-35.035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2603009.0</v>
      </c>
      <c r="B33" s="23" t="s">
        <v>3221</v>
      </c>
      <c r="C33" s="24">
        <v>26741.0</v>
      </c>
      <c r="D33" s="24">
        <v>15060.0</v>
      </c>
      <c r="E33" s="24">
        <v>15823.0</v>
      </c>
      <c r="F33" s="24">
        <v>19811.0</v>
      </c>
      <c r="G33" s="24">
        <v>11072.0</v>
      </c>
      <c r="H33" s="24">
        <v>30883.0</v>
      </c>
      <c r="I33" s="25"/>
      <c r="J33" s="26">
        <v>-8.5142</v>
      </c>
      <c r="K33" s="26">
        <v>-39.31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2603108.0</v>
      </c>
      <c r="B34" s="18" t="s">
        <v>3222</v>
      </c>
      <c r="C34" s="19">
        <v>17042.0</v>
      </c>
      <c r="D34" s="19">
        <v>9110.0</v>
      </c>
      <c r="E34" s="19">
        <v>9723.0</v>
      </c>
      <c r="F34" s="19">
        <v>15221.0</v>
      </c>
      <c r="G34" s="19">
        <v>3612.0</v>
      </c>
      <c r="H34" s="19">
        <v>18833.0</v>
      </c>
      <c r="I34" s="20"/>
      <c r="J34" s="21">
        <v>-6.1222</v>
      </c>
      <c r="K34" s="21">
        <v>-47.9214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2603207.0</v>
      </c>
      <c r="B35" s="23" t="s">
        <v>3224</v>
      </c>
      <c r="C35" s="24">
        <v>24137.0</v>
      </c>
      <c r="D35" s="24">
        <v>13172.0</v>
      </c>
      <c r="E35" s="24">
        <v>13405.0</v>
      </c>
      <c r="F35" s="24">
        <v>7520.0</v>
      </c>
      <c r="G35" s="24">
        <v>19057.0</v>
      </c>
      <c r="H35" s="24">
        <v>26577.0</v>
      </c>
      <c r="I35" s="25"/>
      <c r="J35" s="26">
        <v>-8.7731</v>
      </c>
      <c r="K35" s="26">
        <v>-36.6225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2603306.0</v>
      </c>
      <c r="B36" s="18" t="s">
        <v>3225</v>
      </c>
      <c r="C36" s="19">
        <v>11709.0</v>
      </c>
      <c r="D36" s="19">
        <v>5566.0</v>
      </c>
      <c r="E36" s="19">
        <v>5559.0</v>
      </c>
      <c r="F36" s="19">
        <v>3810.0</v>
      </c>
      <c r="G36" s="19">
        <v>7315.0</v>
      </c>
      <c r="H36" s="19">
        <v>11125.0</v>
      </c>
      <c r="I36" s="20"/>
      <c r="J36" s="21">
        <v>-8.7422</v>
      </c>
      <c r="K36" s="21">
        <v>-36.3339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2603405.0</v>
      </c>
      <c r="B37" s="23" t="s">
        <v>3228</v>
      </c>
      <c r="C37" s="24">
        <v>7079.0</v>
      </c>
      <c r="D37" s="24">
        <v>2723.0</v>
      </c>
      <c r="E37" s="24">
        <v>2928.0</v>
      </c>
      <c r="F37" s="24">
        <v>2181.0</v>
      </c>
      <c r="G37" s="24">
        <v>3470.0</v>
      </c>
      <c r="H37" s="24">
        <v>5651.0</v>
      </c>
      <c r="I37" s="25"/>
      <c r="J37" s="26">
        <v>-7.9414</v>
      </c>
      <c r="K37" s="26">
        <v>-38.15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2603454.0</v>
      </c>
      <c r="B38" s="18" t="s">
        <v>3229</v>
      </c>
      <c r="C38" s="19">
        <v>128702.0</v>
      </c>
      <c r="D38" s="19">
        <v>69237.0</v>
      </c>
      <c r="E38" s="19">
        <v>75269.0</v>
      </c>
      <c r="F38" s="19">
        <v>144506.0</v>
      </c>
      <c r="G38" s="19">
        <v>0.0</v>
      </c>
      <c r="H38" s="19">
        <v>144506.0</v>
      </c>
      <c r="I38" s="20"/>
      <c r="J38" s="21">
        <v>-8.0217</v>
      </c>
      <c r="K38" s="21">
        <v>-34.9811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2603504.0</v>
      </c>
      <c r="B39" s="23" t="s">
        <v>3232</v>
      </c>
      <c r="C39" s="24">
        <v>15115.0</v>
      </c>
      <c r="D39" s="24">
        <v>8323.0</v>
      </c>
      <c r="E39" s="24">
        <v>8781.0</v>
      </c>
      <c r="F39" s="24">
        <v>14329.0</v>
      </c>
      <c r="G39" s="24">
        <v>2775.0</v>
      </c>
      <c r="H39" s="24">
        <v>17104.0</v>
      </c>
      <c r="I39" s="25"/>
      <c r="J39" s="26">
        <v>-8.3586</v>
      </c>
      <c r="K39" s="26">
        <v>-35.7619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2603603.0</v>
      </c>
      <c r="B40" s="18" t="s">
        <v>3233</v>
      </c>
      <c r="C40" s="19">
        <v>7844.0</v>
      </c>
      <c r="D40" s="19">
        <v>4081.0</v>
      </c>
      <c r="E40" s="19">
        <v>4066.0</v>
      </c>
      <c r="F40" s="19">
        <v>6525.0</v>
      </c>
      <c r="G40" s="19">
        <v>1622.0</v>
      </c>
      <c r="H40" s="19">
        <v>8147.0</v>
      </c>
      <c r="I40" s="20"/>
      <c r="J40" s="21">
        <v>-7.4069</v>
      </c>
      <c r="K40" s="21">
        <v>-35.2744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2603702.0</v>
      </c>
      <c r="B41" s="23" t="s">
        <v>3236</v>
      </c>
      <c r="C41" s="24">
        <v>24920.0</v>
      </c>
      <c r="D41" s="24">
        <v>12375.0</v>
      </c>
      <c r="E41" s="24">
        <v>12161.0</v>
      </c>
      <c r="F41" s="24">
        <v>14121.0</v>
      </c>
      <c r="G41" s="24">
        <v>10415.0</v>
      </c>
      <c r="H41" s="24">
        <v>24536.0</v>
      </c>
      <c r="I41" s="25"/>
      <c r="J41" s="26">
        <v>-8.8822</v>
      </c>
      <c r="K41" s="26">
        <v>-36.1911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2603801.0</v>
      </c>
      <c r="B42" s="18" t="s">
        <v>3237</v>
      </c>
      <c r="C42" s="19">
        <v>19556.0</v>
      </c>
      <c r="D42" s="19">
        <v>9772.0</v>
      </c>
      <c r="E42" s="19">
        <v>9821.0</v>
      </c>
      <c r="F42" s="19">
        <v>6263.0</v>
      </c>
      <c r="G42" s="19">
        <v>13330.0</v>
      </c>
      <c r="H42" s="19">
        <v>19593.0</v>
      </c>
      <c r="I42" s="20"/>
      <c r="J42" s="21">
        <v>-8.7347</v>
      </c>
      <c r="K42" s="21">
        <v>-36.6267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2603900.0</v>
      </c>
      <c r="B43" s="23" t="s">
        <v>3239</v>
      </c>
      <c r="C43" s="24">
        <v>17696.0</v>
      </c>
      <c r="D43" s="24">
        <v>9170.0</v>
      </c>
      <c r="E43" s="24">
        <v>9415.0</v>
      </c>
      <c r="F43" s="24">
        <v>7633.0</v>
      </c>
      <c r="G43" s="24">
        <v>10952.0</v>
      </c>
      <c r="H43" s="24">
        <v>18585.0</v>
      </c>
      <c r="I43" s="25"/>
      <c r="J43" s="26">
        <v>-7.8053</v>
      </c>
      <c r="K43" s="26">
        <v>-37.7939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2603926.0</v>
      </c>
      <c r="B44" s="18" t="s">
        <v>3241</v>
      </c>
      <c r="C44" s="19">
        <v>10404.0</v>
      </c>
      <c r="D44" s="19">
        <v>6001.0</v>
      </c>
      <c r="E44" s="19">
        <v>5781.0</v>
      </c>
      <c r="F44" s="19">
        <v>1982.0</v>
      </c>
      <c r="G44" s="19">
        <v>9800.0</v>
      </c>
      <c r="H44" s="19">
        <v>11782.0</v>
      </c>
      <c r="I44" s="20"/>
      <c r="J44" s="21">
        <v>-8.3192</v>
      </c>
      <c r="K44" s="21">
        <v>-38.7447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2604007.0</v>
      </c>
      <c r="B45" s="23" t="s">
        <v>3244</v>
      </c>
      <c r="C45" s="24">
        <v>63811.0</v>
      </c>
      <c r="D45" s="24">
        <v>35540.0</v>
      </c>
      <c r="E45" s="24">
        <v>39311.0</v>
      </c>
      <c r="F45" s="24">
        <v>72061.0</v>
      </c>
      <c r="G45" s="24">
        <v>2790.0</v>
      </c>
      <c r="H45" s="24">
        <v>74851.0</v>
      </c>
      <c r="I45" s="25"/>
      <c r="J45" s="26">
        <v>-7.8508</v>
      </c>
      <c r="K45" s="26">
        <v>-35.2547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2604106.0</v>
      </c>
      <c r="B46" s="18" t="s">
        <v>3245</v>
      </c>
      <c r="C46" s="19">
        <v>253634.0</v>
      </c>
      <c r="D46" s="19">
        <v>149146.0</v>
      </c>
      <c r="E46" s="19">
        <v>165805.0</v>
      </c>
      <c r="F46" s="19">
        <v>278098.0</v>
      </c>
      <c r="G46" s="19">
        <v>36853.0</v>
      </c>
      <c r="H46" s="19">
        <v>314951.0</v>
      </c>
      <c r="I46" s="20"/>
      <c r="J46" s="21">
        <v>-8.2833</v>
      </c>
      <c r="K46" s="21">
        <v>-35.9761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2604155.0</v>
      </c>
      <c r="B47" s="23" t="s">
        <v>3248</v>
      </c>
      <c r="C47" s="24">
        <v>13345.0</v>
      </c>
      <c r="D47" s="24">
        <v>6813.0</v>
      </c>
      <c r="E47" s="24">
        <v>6978.0</v>
      </c>
      <c r="F47" s="24">
        <v>1688.0</v>
      </c>
      <c r="G47" s="24">
        <v>12103.0</v>
      </c>
      <c r="H47" s="24">
        <v>13791.0</v>
      </c>
      <c r="I47" s="25"/>
      <c r="J47" s="26">
        <v>-7.7411</v>
      </c>
      <c r="K47" s="26">
        <v>-35.7211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2604205.0</v>
      </c>
      <c r="B48" s="18" t="s">
        <v>3249</v>
      </c>
      <c r="C48" s="19">
        <v>31257.0</v>
      </c>
      <c r="D48" s="19">
        <v>18305.0</v>
      </c>
      <c r="E48" s="19">
        <v>19525.0</v>
      </c>
      <c r="F48" s="19">
        <v>28877.0</v>
      </c>
      <c r="G48" s="19">
        <v>8953.0</v>
      </c>
      <c r="H48" s="19">
        <v>37830.0</v>
      </c>
      <c r="I48" s="20"/>
      <c r="J48" s="21">
        <v>-8.6667</v>
      </c>
      <c r="K48" s="21">
        <v>-35.7167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2604304.0</v>
      </c>
      <c r="B49" s="23" t="s">
        <v>523</v>
      </c>
      <c r="C49" s="24">
        <v>9551.0</v>
      </c>
      <c r="D49" s="24">
        <v>5391.0</v>
      </c>
      <c r="E49" s="24">
        <v>5387.0</v>
      </c>
      <c r="F49" s="24">
        <v>6291.0</v>
      </c>
      <c r="G49" s="24">
        <v>4487.0</v>
      </c>
      <c r="H49" s="24">
        <v>10778.0</v>
      </c>
      <c r="I49" s="25"/>
      <c r="J49" s="26">
        <v>-6.6067</v>
      </c>
      <c r="K49" s="26">
        <v>-39.0622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2604403.0</v>
      </c>
      <c r="B50" s="18" t="s">
        <v>3252</v>
      </c>
      <c r="C50" s="19">
        <v>11102.0</v>
      </c>
      <c r="D50" s="19">
        <v>6078.0</v>
      </c>
      <c r="E50" s="19">
        <v>6297.0</v>
      </c>
      <c r="F50" s="19">
        <v>9515.0</v>
      </c>
      <c r="G50" s="19">
        <v>2860.0</v>
      </c>
      <c r="H50" s="19">
        <v>12375.0</v>
      </c>
      <c r="I50" s="20"/>
      <c r="J50" s="21">
        <v>-8.0011</v>
      </c>
      <c r="K50" s="21">
        <v>-35.2128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2604502.0</v>
      </c>
      <c r="B51" s="23" t="s">
        <v>3255</v>
      </c>
      <c r="C51" s="24">
        <v>18407.0</v>
      </c>
      <c r="D51" s="24">
        <v>9910.0</v>
      </c>
      <c r="E51" s="24">
        <v>10110.0</v>
      </c>
      <c r="F51" s="24">
        <v>13670.0</v>
      </c>
      <c r="G51" s="24">
        <v>6350.0</v>
      </c>
      <c r="H51" s="24">
        <v>20020.0</v>
      </c>
      <c r="I51" s="25"/>
      <c r="J51" s="26">
        <v>-8.2383</v>
      </c>
      <c r="K51" s="26">
        <v>-35.4617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2604601.0</v>
      </c>
      <c r="B52" s="18" t="s">
        <v>2601</v>
      </c>
      <c r="C52" s="19">
        <v>21797.0</v>
      </c>
      <c r="D52" s="19">
        <v>11850.0</v>
      </c>
      <c r="E52" s="19">
        <v>12448.0</v>
      </c>
      <c r="F52" s="19">
        <v>22657.0</v>
      </c>
      <c r="G52" s="19">
        <v>1641.0</v>
      </c>
      <c r="H52" s="19">
        <v>24298.0</v>
      </c>
      <c r="I52" s="20"/>
      <c r="J52" s="21">
        <v>-7.5858</v>
      </c>
      <c r="K52" s="21">
        <v>-35.1058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2604700.0</v>
      </c>
      <c r="B53" s="23" t="s">
        <v>3259</v>
      </c>
      <c r="C53" s="24">
        <v>17044.0</v>
      </c>
      <c r="D53" s="24">
        <v>8609.0</v>
      </c>
      <c r="E53" s="24">
        <v>8812.0</v>
      </c>
      <c r="F53" s="24">
        <v>10329.0</v>
      </c>
      <c r="G53" s="24">
        <v>7092.0</v>
      </c>
      <c r="H53" s="24">
        <v>17421.0</v>
      </c>
      <c r="I53" s="25"/>
      <c r="J53" s="26">
        <v>-9.1289</v>
      </c>
      <c r="K53" s="26">
        <v>-36.3303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2604809.0</v>
      </c>
      <c r="B54" s="18" t="s">
        <v>3260</v>
      </c>
      <c r="C54" s="19">
        <v>12681.0</v>
      </c>
      <c r="D54" s="19">
        <v>6186.0</v>
      </c>
      <c r="E54" s="19">
        <v>6272.0</v>
      </c>
      <c r="F54" s="19">
        <v>7905.0</v>
      </c>
      <c r="G54" s="19">
        <v>4553.0</v>
      </c>
      <c r="H54" s="19">
        <v>12458.0</v>
      </c>
      <c r="I54" s="20"/>
      <c r="J54" s="21">
        <v>-8.4703</v>
      </c>
      <c r="K54" s="21">
        <v>-35.5411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2604908.0</v>
      </c>
      <c r="B55" s="67" t="s">
        <v>3262</v>
      </c>
      <c r="C55" s="68">
        <v>27489.0</v>
      </c>
      <c r="D55" s="68">
        <v>8506.0</v>
      </c>
      <c r="E55" s="68">
        <v>8660.0</v>
      </c>
      <c r="F55" s="68">
        <v>8032.0</v>
      </c>
      <c r="G55" s="68">
        <v>9134.0</v>
      </c>
      <c r="H55" s="68">
        <v>17166.0</v>
      </c>
      <c r="I55" s="25"/>
      <c r="J55" s="26">
        <v>-8.0061</v>
      </c>
      <c r="K55" s="26">
        <v>-35.6972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2605004.0</v>
      </c>
      <c r="B56" s="18" t="s">
        <v>3264</v>
      </c>
      <c r="C56" s="19">
        <v>22383.0</v>
      </c>
      <c r="D56" s="19">
        <v>11043.0</v>
      </c>
      <c r="E56" s="19">
        <v>12349.0</v>
      </c>
      <c r="F56" s="19">
        <v>20790.0</v>
      </c>
      <c r="G56" s="19">
        <v>2602.0</v>
      </c>
      <c r="H56" s="19">
        <v>23392.0</v>
      </c>
      <c r="I56" s="20"/>
      <c r="J56" s="21">
        <v>-8.6167</v>
      </c>
      <c r="K56" s="21">
        <v>-35.95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2605103.0</v>
      </c>
      <c r="B57" s="23" t="s">
        <v>3268</v>
      </c>
      <c r="C57" s="24">
        <v>29969.0</v>
      </c>
      <c r="D57" s="24">
        <v>16850.0</v>
      </c>
      <c r="E57" s="24">
        <v>17455.0</v>
      </c>
      <c r="F57" s="24">
        <v>21947.0</v>
      </c>
      <c r="G57" s="24">
        <v>12358.0</v>
      </c>
      <c r="H57" s="24">
        <v>34305.0</v>
      </c>
      <c r="I57" s="25"/>
      <c r="J57" s="26">
        <v>-8.0875</v>
      </c>
      <c r="K57" s="26">
        <v>-37.6431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2605152.0</v>
      </c>
      <c r="B58" s="18" t="s">
        <v>3270</v>
      </c>
      <c r="C58" s="19">
        <v>14411.0</v>
      </c>
      <c r="D58" s="19">
        <v>8655.0</v>
      </c>
      <c r="E58" s="19">
        <v>8260.0</v>
      </c>
      <c r="F58" s="19">
        <v>6004.0</v>
      </c>
      <c r="G58" s="19">
        <v>10911.0</v>
      </c>
      <c r="H58" s="19">
        <v>16915.0</v>
      </c>
      <c r="I58" s="20"/>
      <c r="J58" s="21">
        <v>-8.4472</v>
      </c>
      <c r="K58" s="21">
        <v>-40.7711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2605202.0</v>
      </c>
      <c r="B59" s="23" t="s">
        <v>3273</v>
      </c>
      <c r="C59" s="24">
        <v>57341.0</v>
      </c>
      <c r="D59" s="24">
        <v>31151.0</v>
      </c>
      <c r="E59" s="24">
        <v>32384.0</v>
      </c>
      <c r="F59" s="24">
        <v>53985.0</v>
      </c>
      <c r="G59" s="24">
        <v>9550.0</v>
      </c>
      <c r="H59" s="24">
        <v>63535.0</v>
      </c>
      <c r="I59" s="25"/>
      <c r="J59" s="26">
        <v>-8.3592</v>
      </c>
      <c r="K59" s="26">
        <v>-35.2236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2605301.0</v>
      </c>
      <c r="B60" s="18" t="s">
        <v>3275</v>
      </c>
      <c r="C60" s="19">
        <v>32423.0</v>
      </c>
      <c r="D60" s="19">
        <v>15485.0</v>
      </c>
      <c r="E60" s="19">
        <v>16151.0</v>
      </c>
      <c r="F60" s="19">
        <v>16303.0</v>
      </c>
      <c r="G60" s="19">
        <v>15333.0</v>
      </c>
      <c r="H60" s="19">
        <v>31636.0</v>
      </c>
      <c r="I60" s="20"/>
      <c r="J60" s="21">
        <v>-7.5119</v>
      </c>
      <c r="K60" s="21">
        <v>-39.7242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2605400.0</v>
      </c>
      <c r="B61" s="23" t="s">
        <v>3278</v>
      </c>
      <c r="C61" s="24">
        <v>18857.0</v>
      </c>
      <c r="D61" s="24">
        <v>9980.0</v>
      </c>
      <c r="E61" s="24">
        <v>10608.0</v>
      </c>
      <c r="F61" s="24">
        <v>16329.0</v>
      </c>
      <c r="G61" s="24">
        <v>4259.0</v>
      </c>
      <c r="H61" s="24">
        <v>20588.0</v>
      </c>
      <c r="I61" s="25"/>
      <c r="J61" s="26">
        <v>-7.9508</v>
      </c>
      <c r="K61" s="26">
        <v>-35.3892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2605459.0</v>
      </c>
      <c r="B62" s="18" t="s">
        <v>3280</v>
      </c>
      <c r="C62" s="19">
        <v>2051.0</v>
      </c>
      <c r="D62" s="19">
        <v>1294.0</v>
      </c>
      <c r="E62" s="19">
        <v>1335.0</v>
      </c>
      <c r="F62" s="19">
        <v>2629.0</v>
      </c>
      <c r="G62" s="19">
        <v>0.0</v>
      </c>
      <c r="H62" s="19">
        <v>2629.0</v>
      </c>
      <c r="I62" s="20"/>
      <c r="J62" s="21">
        <v>-3.8403</v>
      </c>
      <c r="K62" s="21">
        <v>-32.4108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2605509.0</v>
      </c>
      <c r="B63" s="23" t="s">
        <v>3285</v>
      </c>
      <c r="C63" s="24">
        <v>10727.0</v>
      </c>
      <c r="D63" s="24">
        <v>5656.0</v>
      </c>
      <c r="E63" s="24">
        <v>5781.0</v>
      </c>
      <c r="F63" s="24">
        <v>9169.0</v>
      </c>
      <c r="G63" s="24">
        <v>2268.0</v>
      </c>
      <c r="H63" s="24">
        <v>11437.0</v>
      </c>
      <c r="I63" s="25"/>
      <c r="J63" s="26">
        <v>-7.4475</v>
      </c>
      <c r="K63" s="26">
        <v>-35.2442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2605608.0</v>
      </c>
      <c r="B64" s="18" t="s">
        <v>3287</v>
      </c>
      <c r="C64" s="19">
        <v>20823.0</v>
      </c>
      <c r="D64" s="19">
        <v>10939.0</v>
      </c>
      <c r="E64" s="19">
        <v>11232.0</v>
      </c>
      <c r="F64" s="19">
        <v>9364.0</v>
      </c>
      <c r="G64" s="19">
        <v>12807.0</v>
      </c>
      <c r="H64" s="19">
        <v>22171.0</v>
      </c>
      <c r="I64" s="20"/>
      <c r="J64" s="21">
        <v>-7.8681</v>
      </c>
      <c r="K64" s="21">
        <v>-37.9747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2605707.0</v>
      </c>
      <c r="B65" s="23" t="s">
        <v>3153</v>
      </c>
      <c r="C65" s="24">
        <v>24729.0</v>
      </c>
      <c r="D65" s="24">
        <v>14427.0</v>
      </c>
      <c r="E65" s="24">
        <v>14857.0</v>
      </c>
      <c r="F65" s="24">
        <v>19972.0</v>
      </c>
      <c r="G65" s="24">
        <v>9312.0</v>
      </c>
      <c r="H65" s="24">
        <v>29284.0</v>
      </c>
      <c r="I65" s="25"/>
      <c r="J65" s="26">
        <v>-23.5989</v>
      </c>
      <c r="K65" s="26">
        <v>-52.0811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2605806.0</v>
      </c>
      <c r="B66" s="18" t="s">
        <v>3290</v>
      </c>
      <c r="C66" s="19">
        <v>12978.0</v>
      </c>
      <c r="D66" s="19">
        <v>6963.0</v>
      </c>
      <c r="E66" s="19">
        <v>7268.0</v>
      </c>
      <c r="F66" s="19">
        <v>3383.0</v>
      </c>
      <c r="G66" s="19">
        <v>10848.0</v>
      </c>
      <c r="H66" s="19">
        <v>14231.0</v>
      </c>
      <c r="I66" s="20"/>
      <c r="J66" s="21">
        <v>-7.9397</v>
      </c>
      <c r="K66" s="21">
        <v>-35.9122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2605905.0</v>
      </c>
      <c r="B67" s="23" t="s">
        <v>3295</v>
      </c>
      <c r="C67" s="24">
        <v>24003.0</v>
      </c>
      <c r="D67" s="24">
        <v>14104.0</v>
      </c>
      <c r="E67" s="24">
        <v>13811.0</v>
      </c>
      <c r="F67" s="24">
        <v>19504.0</v>
      </c>
      <c r="G67" s="24">
        <v>8411.0</v>
      </c>
      <c r="H67" s="24">
        <v>27915.0</v>
      </c>
      <c r="I67" s="25"/>
      <c r="J67" s="26">
        <v>-8.5844</v>
      </c>
      <c r="K67" s="26">
        <v>-35.3867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2606002.0</v>
      </c>
      <c r="B68" s="18" t="s">
        <v>3297</v>
      </c>
      <c r="C68" s="19">
        <v>117749.0</v>
      </c>
      <c r="D68" s="19">
        <v>60962.0</v>
      </c>
      <c r="E68" s="19">
        <v>68430.0</v>
      </c>
      <c r="F68" s="19">
        <v>115344.0</v>
      </c>
      <c r="G68" s="19">
        <v>14048.0</v>
      </c>
      <c r="H68" s="19">
        <v>129392.0</v>
      </c>
      <c r="I68" s="20"/>
      <c r="J68" s="21">
        <v>-8.8903</v>
      </c>
      <c r="K68" s="21">
        <v>-36.4928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2606101.0</v>
      </c>
      <c r="B69" s="23" t="s">
        <v>3299</v>
      </c>
      <c r="C69" s="24">
        <v>27554.0</v>
      </c>
      <c r="D69" s="24">
        <v>14503.0</v>
      </c>
      <c r="E69" s="24">
        <v>15172.0</v>
      </c>
      <c r="F69" s="24">
        <v>15631.0</v>
      </c>
      <c r="G69" s="24">
        <v>14044.0</v>
      </c>
      <c r="H69" s="24">
        <v>29675.0</v>
      </c>
      <c r="I69" s="25"/>
      <c r="J69" s="26">
        <v>-8.0017</v>
      </c>
      <c r="K69" s="26">
        <v>-35.2928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2606200.0</v>
      </c>
      <c r="B70" s="18" t="s">
        <v>3301</v>
      </c>
      <c r="C70" s="19">
        <v>71177.0</v>
      </c>
      <c r="D70" s="19">
        <v>36651.0</v>
      </c>
      <c r="E70" s="19">
        <v>38997.0</v>
      </c>
      <c r="F70" s="19">
        <v>58045.0</v>
      </c>
      <c r="G70" s="19">
        <v>17603.0</v>
      </c>
      <c r="H70" s="19">
        <v>75648.0</v>
      </c>
      <c r="I70" s="20"/>
      <c r="J70" s="21">
        <v>-7.5606</v>
      </c>
      <c r="K70" s="21">
        <v>-35.0025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2606309.0</v>
      </c>
      <c r="B71" s="23" t="s">
        <v>3303</v>
      </c>
      <c r="C71" s="24">
        <v>6110.0</v>
      </c>
      <c r="D71" s="24">
        <v>3453.0</v>
      </c>
      <c r="E71" s="24">
        <v>3404.0</v>
      </c>
      <c r="F71" s="24">
        <v>3178.0</v>
      </c>
      <c r="G71" s="24">
        <v>3679.0</v>
      </c>
      <c r="H71" s="24">
        <v>6857.0</v>
      </c>
      <c r="I71" s="25"/>
      <c r="J71" s="26">
        <v>-7.7161</v>
      </c>
      <c r="K71" s="26">
        <v>-39.6147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2606408.0</v>
      </c>
      <c r="B72" s="18" t="s">
        <v>3305</v>
      </c>
      <c r="C72" s="19">
        <v>67273.0</v>
      </c>
      <c r="D72" s="19">
        <v>37032.0</v>
      </c>
      <c r="E72" s="19">
        <v>39637.0</v>
      </c>
      <c r="F72" s="19">
        <v>68389.0</v>
      </c>
      <c r="G72" s="19">
        <v>8280.0</v>
      </c>
      <c r="H72" s="19">
        <v>76669.0</v>
      </c>
      <c r="I72" s="20"/>
      <c r="J72" s="21">
        <v>-8.2011</v>
      </c>
      <c r="K72" s="21">
        <v>-35.5647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2606507.0</v>
      </c>
      <c r="B73" s="23" t="s">
        <v>3307</v>
      </c>
      <c r="C73" s="24">
        <v>17691.0</v>
      </c>
      <c r="D73" s="24">
        <v>9124.0</v>
      </c>
      <c r="E73" s="24">
        <v>9147.0</v>
      </c>
      <c r="F73" s="24">
        <v>7718.0</v>
      </c>
      <c r="G73" s="24">
        <v>10553.0</v>
      </c>
      <c r="H73" s="24">
        <v>18271.0</v>
      </c>
      <c r="I73" s="25"/>
      <c r="J73" s="26">
        <v>-9.0458</v>
      </c>
      <c r="K73" s="26">
        <v>-36.8461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2606606.0</v>
      </c>
      <c r="B74" s="18" t="s">
        <v>3309</v>
      </c>
      <c r="C74" s="19">
        <v>24340.0</v>
      </c>
      <c r="D74" s="19">
        <v>13336.0</v>
      </c>
      <c r="E74" s="19">
        <v>13623.0</v>
      </c>
      <c r="F74" s="19">
        <v>14897.0</v>
      </c>
      <c r="G74" s="19">
        <v>12062.0</v>
      </c>
      <c r="H74" s="19">
        <v>26959.0</v>
      </c>
      <c r="I74" s="20"/>
      <c r="J74" s="21">
        <v>-8.5406</v>
      </c>
      <c r="K74" s="21">
        <v>-37.6903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2606705.0</v>
      </c>
      <c r="B75" s="23" t="s">
        <v>3312</v>
      </c>
      <c r="C75" s="24">
        <v>7438.0</v>
      </c>
      <c r="D75" s="24">
        <v>3791.0</v>
      </c>
      <c r="E75" s="24">
        <v>3743.0</v>
      </c>
      <c r="F75" s="24">
        <v>3140.0</v>
      </c>
      <c r="G75" s="24">
        <v>4394.0</v>
      </c>
      <c r="H75" s="24">
        <v>7534.0</v>
      </c>
      <c r="I75" s="25"/>
      <c r="J75" s="26">
        <v>-8.5806</v>
      </c>
      <c r="K75" s="26">
        <v>-36.1794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2606804.0</v>
      </c>
      <c r="B76" s="18" t="s">
        <v>3314</v>
      </c>
      <c r="C76" s="19">
        <v>82277.0</v>
      </c>
      <c r="D76" s="19">
        <v>49313.0</v>
      </c>
      <c r="E76" s="19">
        <v>52674.0</v>
      </c>
      <c r="F76" s="19">
        <v>93888.0</v>
      </c>
      <c r="G76" s="19">
        <v>8099.0</v>
      </c>
      <c r="H76" s="19">
        <v>101987.0</v>
      </c>
      <c r="I76" s="20"/>
      <c r="J76" s="21">
        <v>-7.8342</v>
      </c>
      <c r="K76" s="21">
        <v>-34.9064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2606903.0</v>
      </c>
      <c r="B77" s="23" t="s">
        <v>3316</v>
      </c>
      <c r="C77" s="24">
        <v>11486.0</v>
      </c>
      <c r="D77" s="24">
        <v>5915.0</v>
      </c>
      <c r="E77" s="24">
        <v>5865.0</v>
      </c>
      <c r="F77" s="24">
        <v>6112.0</v>
      </c>
      <c r="G77" s="24">
        <v>5668.0</v>
      </c>
      <c r="H77" s="24">
        <v>11780.0</v>
      </c>
      <c r="I77" s="25"/>
      <c r="J77" s="26">
        <v>-7.8353</v>
      </c>
      <c r="K77" s="26">
        <v>-37.5153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2607604.0</v>
      </c>
      <c r="B78" s="18" t="s">
        <v>3319</v>
      </c>
      <c r="C78" s="19">
        <v>15858.0</v>
      </c>
      <c r="D78" s="19">
        <v>12861.0</v>
      </c>
      <c r="E78" s="19">
        <v>9588.0</v>
      </c>
      <c r="F78" s="19">
        <v>17521.0</v>
      </c>
      <c r="G78" s="19">
        <v>4928.0</v>
      </c>
      <c r="H78" s="19">
        <v>22449.0</v>
      </c>
      <c r="I78" s="20"/>
      <c r="J78" s="21">
        <v>-7.7478</v>
      </c>
      <c r="K78" s="21">
        <v>-34.8256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2607000.0</v>
      </c>
      <c r="B79" s="23" t="s">
        <v>3206</v>
      </c>
      <c r="C79" s="24">
        <v>13280.0</v>
      </c>
      <c r="D79" s="24">
        <v>9554.0</v>
      </c>
      <c r="E79" s="24">
        <v>9527.0</v>
      </c>
      <c r="F79" s="24">
        <v>7958.0</v>
      </c>
      <c r="G79" s="24">
        <v>11123.0</v>
      </c>
      <c r="H79" s="24">
        <v>19081.0</v>
      </c>
      <c r="I79" s="25"/>
      <c r="J79" s="26">
        <v>-22.7492</v>
      </c>
      <c r="K79" s="26">
        <v>-52.1981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2607109.0</v>
      </c>
      <c r="B80" s="18" t="s">
        <v>3324</v>
      </c>
      <c r="C80" s="19">
        <v>4567.0</v>
      </c>
      <c r="D80" s="19">
        <v>2290.0</v>
      </c>
      <c r="E80" s="19">
        <v>2206.0</v>
      </c>
      <c r="F80" s="19">
        <v>2456.0</v>
      </c>
      <c r="G80" s="19">
        <v>2040.0</v>
      </c>
      <c r="H80" s="19">
        <v>4496.0</v>
      </c>
      <c r="I80" s="20"/>
      <c r="J80" s="21">
        <v>-7.6761</v>
      </c>
      <c r="K80" s="21">
        <v>-37.4597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2607208.0</v>
      </c>
      <c r="B81" s="23" t="s">
        <v>3327</v>
      </c>
      <c r="C81" s="24">
        <v>59281.0</v>
      </c>
      <c r="D81" s="24">
        <v>39840.0</v>
      </c>
      <c r="E81" s="24">
        <v>40702.0</v>
      </c>
      <c r="F81" s="24">
        <v>59640.0</v>
      </c>
      <c r="G81" s="24">
        <v>20902.0</v>
      </c>
      <c r="H81" s="24">
        <v>80542.0</v>
      </c>
      <c r="I81" s="25"/>
      <c r="J81" s="26">
        <v>-8.3989</v>
      </c>
      <c r="K81" s="26">
        <v>-35.0639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2607307.0</v>
      </c>
      <c r="B82" s="137" t="s">
        <v>3329</v>
      </c>
      <c r="C82" s="138">
        <v>23042.0</v>
      </c>
      <c r="D82" s="138">
        <v>13850.0</v>
      </c>
      <c r="E82" s="138">
        <v>14270.0</v>
      </c>
      <c r="F82" s="138">
        <v>17284.0</v>
      </c>
      <c r="G82" s="138">
        <v>10836.0</v>
      </c>
      <c r="H82" s="138">
        <v>28120.0</v>
      </c>
      <c r="I82" s="20"/>
      <c r="J82" s="21">
        <v>-7.6519</v>
      </c>
      <c r="K82" s="21">
        <v>-40.1489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2607406.0</v>
      </c>
      <c r="B83" s="23" t="s">
        <v>3331</v>
      </c>
      <c r="C83" s="24">
        <v>3669.0</v>
      </c>
      <c r="D83" s="24">
        <v>2132.0</v>
      </c>
      <c r="E83" s="24">
        <v>2237.0</v>
      </c>
      <c r="F83" s="24">
        <v>3708.0</v>
      </c>
      <c r="G83" s="24">
        <v>661.0</v>
      </c>
      <c r="H83" s="24">
        <v>4369.0</v>
      </c>
      <c r="I83" s="25"/>
      <c r="J83" s="26">
        <v>-8.7272</v>
      </c>
      <c r="K83" s="26">
        <v>-38.6833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2607505.0</v>
      </c>
      <c r="B84" s="18" t="s">
        <v>3333</v>
      </c>
      <c r="C84" s="19">
        <v>26799.0</v>
      </c>
      <c r="D84" s="19">
        <v>13039.0</v>
      </c>
      <c r="E84" s="19">
        <v>13225.0</v>
      </c>
      <c r="F84" s="19">
        <v>9651.0</v>
      </c>
      <c r="G84" s="19">
        <v>16613.0</v>
      </c>
      <c r="H84" s="19">
        <v>26264.0</v>
      </c>
      <c r="I84" s="20"/>
      <c r="J84" s="21">
        <v>-8.9475</v>
      </c>
      <c r="K84" s="21">
        <v>-37.4228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2607653.0</v>
      </c>
      <c r="B85" s="23" t="s">
        <v>729</v>
      </c>
      <c r="C85" s="24">
        <v>34982.0</v>
      </c>
      <c r="D85" s="24">
        <v>17484.0</v>
      </c>
      <c r="E85" s="24">
        <v>17914.0</v>
      </c>
      <c r="F85" s="24">
        <v>29424.0</v>
      </c>
      <c r="G85" s="24">
        <v>5974.0</v>
      </c>
      <c r="H85" s="24">
        <v>35398.0</v>
      </c>
      <c r="I85" s="25"/>
      <c r="J85" s="26">
        <v>-23.6611</v>
      </c>
      <c r="K85" s="26">
        <v>-51.9903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2607703.0</v>
      </c>
      <c r="B86" s="18" t="s">
        <v>3336</v>
      </c>
      <c r="C86" s="19">
        <v>14766.0</v>
      </c>
      <c r="D86" s="19">
        <v>6852.0</v>
      </c>
      <c r="E86" s="19">
        <v>7030.0</v>
      </c>
      <c r="F86" s="19">
        <v>8427.0</v>
      </c>
      <c r="G86" s="19">
        <v>5455.0</v>
      </c>
      <c r="H86" s="19">
        <v>13882.0</v>
      </c>
      <c r="I86" s="20"/>
      <c r="J86" s="21">
        <v>-7.3783</v>
      </c>
      <c r="K86" s="21">
        <v>-37.1903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2607752.0</v>
      </c>
      <c r="B87" s="23" t="s">
        <v>3337</v>
      </c>
      <c r="C87" s="24">
        <v>20116.0</v>
      </c>
      <c r="D87" s="24">
        <v>11944.0</v>
      </c>
      <c r="E87" s="24">
        <v>11779.0</v>
      </c>
      <c r="F87" s="24">
        <v>18401.0</v>
      </c>
      <c r="G87" s="24">
        <v>5322.0</v>
      </c>
      <c r="H87" s="24">
        <v>23723.0</v>
      </c>
      <c r="I87" s="25"/>
      <c r="J87" s="26">
        <v>-7.7764</v>
      </c>
      <c r="K87" s="26">
        <v>-34.8922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2607802.0</v>
      </c>
      <c r="B88" s="18" t="s">
        <v>3339</v>
      </c>
      <c r="C88" s="19">
        <v>14950.0</v>
      </c>
      <c r="D88" s="19">
        <v>7885.0</v>
      </c>
      <c r="E88" s="19">
        <v>7813.0</v>
      </c>
      <c r="F88" s="19">
        <v>12065.0</v>
      </c>
      <c r="G88" s="19">
        <v>3633.0</v>
      </c>
      <c r="H88" s="19">
        <v>15698.0</v>
      </c>
      <c r="I88" s="20"/>
      <c r="J88" s="21">
        <v>-7.6678</v>
      </c>
      <c r="K88" s="21">
        <v>-35.1017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2607901.0</v>
      </c>
      <c r="B89" s="23" t="s">
        <v>3341</v>
      </c>
      <c r="C89" s="24">
        <v>581556.0</v>
      </c>
      <c r="D89" s="24">
        <v>304840.0</v>
      </c>
      <c r="E89" s="24">
        <v>339859.0</v>
      </c>
      <c r="F89" s="24">
        <v>630683.0</v>
      </c>
      <c r="G89" s="24">
        <v>14016.0</v>
      </c>
      <c r="H89" s="24">
        <v>644699.0</v>
      </c>
      <c r="I89" s="25"/>
      <c r="J89" s="26">
        <v>-8.1128</v>
      </c>
      <c r="K89" s="26">
        <v>-35.0147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2607950.0</v>
      </c>
      <c r="B90" s="18" t="s">
        <v>3343</v>
      </c>
      <c r="C90" s="19">
        <v>11653.0</v>
      </c>
      <c r="D90" s="19">
        <v>5719.0</v>
      </c>
      <c r="E90" s="19">
        <v>5794.0</v>
      </c>
      <c r="F90" s="19">
        <v>7089.0</v>
      </c>
      <c r="G90" s="19">
        <v>4424.0</v>
      </c>
      <c r="H90" s="19">
        <v>11513.0</v>
      </c>
      <c r="I90" s="20"/>
      <c r="J90" s="21">
        <v>-8.7267</v>
      </c>
      <c r="K90" s="21">
        <v>-35.7933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2608008.0</v>
      </c>
      <c r="B91" s="23" t="s">
        <v>3344</v>
      </c>
      <c r="C91" s="24">
        <v>14653.0</v>
      </c>
      <c r="D91" s="24">
        <v>7848.0</v>
      </c>
      <c r="E91" s="24">
        <v>7962.0</v>
      </c>
      <c r="F91" s="24">
        <v>9181.0</v>
      </c>
      <c r="G91" s="24">
        <v>6629.0</v>
      </c>
      <c r="H91" s="24">
        <v>15810.0</v>
      </c>
      <c r="I91" s="25"/>
      <c r="J91" s="26">
        <v>-7.99</v>
      </c>
      <c r="K91" s="26">
        <v>-36.4964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2608057.0</v>
      </c>
      <c r="B92" s="18" t="s">
        <v>1450</v>
      </c>
      <c r="C92" s="19">
        <v>13148.0</v>
      </c>
      <c r="D92" s="19">
        <v>6847.0</v>
      </c>
      <c r="E92" s="19">
        <v>7135.0</v>
      </c>
      <c r="F92" s="19">
        <v>6097.0</v>
      </c>
      <c r="G92" s="19">
        <v>7885.0</v>
      </c>
      <c r="H92" s="19">
        <v>13982.0</v>
      </c>
      <c r="I92" s="20"/>
      <c r="J92" s="21">
        <v>-5.8167</v>
      </c>
      <c r="K92" s="21">
        <v>-44.2233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2608107.0</v>
      </c>
      <c r="B93" s="23" t="s">
        <v>3347</v>
      </c>
      <c r="C93" s="24">
        <v>27023.0</v>
      </c>
      <c r="D93" s="24">
        <v>14869.0</v>
      </c>
      <c r="E93" s="24">
        <v>15866.0</v>
      </c>
      <c r="F93" s="24">
        <v>15015.0</v>
      </c>
      <c r="G93" s="24">
        <v>15720.0</v>
      </c>
      <c r="H93" s="24">
        <v>30735.0</v>
      </c>
      <c r="I93" s="25"/>
      <c r="J93" s="26">
        <v>-7.8558</v>
      </c>
      <c r="K93" s="26">
        <v>-35.5883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2608206.0</v>
      </c>
      <c r="B94" s="18" t="s">
        <v>3348</v>
      </c>
      <c r="C94" s="19">
        <v>15925.0</v>
      </c>
      <c r="D94" s="19">
        <v>7902.0</v>
      </c>
      <c r="E94" s="19">
        <v>7872.0</v>
      </c>
      <c r="F94" s="19">
        <v>11507.0</v>
      </c>
      <c r="G94" s="19">
        <v>4267.0</v>
      </c>
      <c r="H94" s="19">
        <v>15774.0</v>
      </c>
      <c r="I94" s="20"/>
      <c r="J94" s="21">
        <v>-8.6244</v>
      </c>
      <c r="K94" s="21">
        <v>-35.5333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2608255.0</v>
      </c>
      <c r="B95" s="23" t="s">
        <v>3350</v>
      </c>
      <c r="C95" s="24">
        <v>9695.0</v>
      </c>
      <c r="D95" s="24">
        <v>5272.0</v>
      </c>
      <c r="E95" s="24">
        <v>5332.0</v>
      </c>
      <c r="F95" s="24">
        <v>2828.0</v>
      </c>
      <c r="G95" s="24">
        <v>7776.0</v>
      </c>
      <c r="H95" s="24">
        <v>10604.0</v>
      </c>
      <c r="I95" s="25"/>
      <c r="J95" s="26">
        <v>-8.7064</v>
      </c>
      <c r="K95" s="26">
        <v>-36.4889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2608305.0</v>
      </c>
      <c r="B96" s="18" t="s">
        <v>3352</v>
      </c>
      <c r="C96" s="19">
        <v>12329.0</v>
      </c>
      <c r="D96" s="19">
        <v>6686.0</v>
      </c>
      <c r="E96" s="19">
        <v>7023.0</v>
      </c>
      <c r="F96" s="19">
        <v>8360.0</v>
      </c>
      <c r="G96" s="19">
        <v>5349.0</v>
      </c>
      <c r="H96" s="19">
        <v>13709.0</v>
      </c>
      <c r="I96" s="20"/>
      <c r="J96" s="21">
        <v>-8.7117</v>
      </c>
      <c r="K96" s="21">
        <v>-36.415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2608404.0</v>
      </c>
      <c r="B97" s="23" t="s">
        <v>3354</v>
      </c>
      <c r="C97" s="24">
        <v>13741.0</v>
      </c>
      <c r="D97" s="24">
        <v>7098.0</v>
      </c>
      <c r="E97" s="24">
        <v>7396.0</v>
      </c>
      <c r="F97" s="24">
        <v>8748.0</v>
      </c>
      <c r="G97" s="24">
        <v>5746.0</v>
      </c>
      <c r="H97" s="24">
        <v>14494.0</v>
      </c>
      <c r="I97" s="25"/>
      <c r="J97" s="26">
        <v>-8.7181</v>
      </c>
      <c r="K97" s="26">
        <v>-36.1358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2608503.0</v>
      </c>
      <c r="B98" s="18" t="s">
        <v>3356</v>
      </c>
      <c r="C98" s="19">
        <v>20172.0</v>
      </c>
      <c r="D98" s="19">
        <v>10071.0</v>
      </c>
      <c r="E98" s="19">
        <v>10582.0</v>
      </c>
      <c r="F98" s="19">
        <v>17112.0</v>
      </c>
      <c r="G98" s="19">
        <v>3541.0</v>
      </c>
      <c r="H98" s="19">
        <v>20653.0</v>
      </c>
      <c r="I98" s="20"/>
      <c r="J98" s="21">
        <v>-7.9361</v>
      </c>
      <c r="K98" s="21">
        <v>-35.2903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2608453.0</v>
      </c>
      <c r="B99" s="23" t="s">
        <v>3359</v>
      </c>
      <c r="C99" s="24">
        <v>13110.0</v>
      </c>
      <c r="D99" s="24">
        <v>7827.0</v>
      </c>
      <c r="E99" s="24">
        <v>8163.0</v>
      </c>
      <c r="F99" s="24">
        <v>11614.0</v>
      </c>
      <c r="G99" s="24">
        <v>4376.0</v>
      </c>
      <c r="H99" s="24">
        <v>15990.0</v>
      </c>
      <c r="I99" s="25"/>
      <c r="J99" s="26">
        <v>-7.8447</v>
      </c>
      <c r="K99" s="26">
        <v>-35.3197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2608602.0</v>
      </c>
      <c r="B100" s="18" t="s">
        <v>3360</v>
      </c>
      <c r="C100" s="19">
        <v>10977.0</v>
      </c>
      <c r="D100" s="19">
        <v>5959.0</v>
      </c>
      <c r="E100" s="19">
        <v>6162.0</v>
      </c>
      <c r="F100" s="19">
        <v>6018.0</v>
      </c>
      <c r="G100" s="19">
        <v>6103.0</v>
      </c>
      <c r="H100" s="19">
        <v>12121.0</v>
      </c>
      <c r="I100" s="20"/>
      <c r="J100" s="21">
        <v>-9.1275</v>
      </c>
      <c r="K100" s="21">
        <v>-36.4583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2608701.0</v>
      </c>
      <c r="B101" s="23" t="s">
        <v>3363</v>
      </c>
      <c r="C101" s="24">
        <v>16100.0</v>
      </c>
      <c r="D101" s="24">
        <v>7825.0</v>
      </c>
      <c r="E101" s="24">
        <v>7790.0</v>
      </c>
      <c r="F101" s="24">
        <v>8641.0</v>
      </c>
      <c r="G101" s="24">
        <v>6974.0</v>
      </c>
      <c r="H101" s="24">
        <v>15615.0</v>
      </c>
      <c r="I101" s="25"/>
      <c r="J101" s="26">
        <v>-8.6583</v>
      </c>
      <c r="K101" s="26">
        <v>-35.9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2608750.0</v>
      </c>
      <c r="B102" s="18" t="s">
        <v>2426</v>
      </c>
      <c r="C102" s="19">
        <v>19137.0</v>
      </c>
      <c r="D102" s="19">
        <v>11295.0</v>
      </c>
      <c r="E102" s="19">
        <v>11424.0</v>
      </c>
      <c r="F102" s="19">
        <v>10369.0</v>
      </c>
      <c r="G102" s="19">
        <v>12350.0</v>
      </c>
      <c r="H102" s="19">
        <v>22719.0</v>
      </c>
      <c r="I102" s="20"/>
      <c r="J102" s="21">
        <v>-17.8353</v>
      </c>
      <c r="K102" s="21">
        <v>-46.5144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2608800.0</v>
      </c>
      <c r="B103" s="23" t="s">
        <v>3366</v>
      </c>
      <c r="C103" s="24">
        <v>32209.0</v>
      </c>
      <c r="D103" s="24">
        <v>17410.0</v>
      </c>
      <c r="E103" s="24">
        <v>19196.0</v>
      </c>
      <c r="F103" s="24">
        <v>26391.0</v>
      </c>
      <c r="G103" s="24">
        <v>10215.0</v>
      </c>
      <c r="H103" s="24">
        <v>36606.0</v>
      </c>
      <c r="I103" s="25"/>
      <c r="J103" s="26">
        <v>-8.6636</v>
      </c>
      <c r="K103" s="26">
        <v>-36.32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2608909.0</v>
      </c>
      <c r="B104" s="18" t="s">
        <v>3368</v>
      </c>
      <c r="C104" s="19">
        <v>56322.0</v>
      </c>
      <c r="D104" s="19">
        <v>26870.0</v>
      </c>
      <c r="E104" s="19">
        <v>28704.0</v>
      </c>
      <c r="F104" s="19">
        <v>44691.0</v>
      </c>
      <c r="G104" s="19">
        <v>10883.0</v>
      </c>
      <c r="H104" s="19">
        <v>55574.0</v>
      </c>
      <c r="I104" s="20"/>
      <c r="J104" s="21">
        <v>-7.8747</v>
      </c>
      <c r="K104" s="21">
        <v>-35.4503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2609006.0</v>
      </c>
      <c r="B105" s="23" t="s">
        <v>3370</v>
      </c>
      <c r="C105" s="24">
        <v>22494.0</v>
      </c>
      <c r="D105" s="24">
        <v>11661.0</v>
      </c>
      <c r="E105" s="24">
        <v>12246.0</v>
      </c>
      <c r="F105" s="24">
        <v>14817.0</v>
      </c>
      <c r="G105" s="24">
        <v>9090.0</v>
      </c>
      <c r="H105" s="24">
        <v>23907.0</v>
      </c>
      <c r="I105" s="25"/>
      <c r="J105" s="26">
        <v>-7.5547</v>
      </c>
      <c r="K105" s="26">
        <v>-35.4531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2609105.0</v>
      </c>
      <c r="B106" s="18" t="s">
        <v>3372</v>
      </c>
      <c r="C106" s="19">
        <v>9826.0</v>
      </c>
      <c r="D106" s="19">
        <v>6565.0</v>
      </c>
      <c r="E106" s="19">
        <v>7067.0</v>
      </c>
      <c r="F106" s="19">
        <v>8481.0</v>
      </c>
      <c r="G106" s="19">
        <v>5151.0</v>
      </c>
      <c r="H106" s="19">
        <v>13632.0</v>
      </c>
      <c r="I106" s="20"/>
      <c r="J106" s="21">
        <v>-7.6822</v>
      </c>
      <c r="K106" s="21">
        <v>-35.5228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2609154.0</v>
      </c>
      <c r="B107" s="23" t="s">
        <v>3374</v>
      </c>
      <c r="C107" s="24">
        <v>13028.0</v>
      </c>
      <c r="D107" s="24">
        <v>9197.0</v>
      </c>
      <c r="E107" s="24">
        <v>8990.0</v>
      </c>
      <c r="F107" s="24">
        <v>3844.0</v>
      </c>
      <c r="G107" s="24">
        <v>14343.0</v>
      </c>
      <c r="H107" s="24">
        <v>18187.0</v>
      </c>
      <c r="I107" s="25"/>
      <c r="J107" s="26">
        <v>-8.9639</v>
      </c>
      <c r="K107" s="26">
        <v>-37.6283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2609204.0</v>
      </c>
      <c r="B108" s="18" t="s">
        <v>3377</v>
      </c>
      <c r="C108" s="19">
        <v>14017.0</v>
      </c>
      <c r="D108" s="19">
        <v>6179.0</v>
      </c>
      <c r="E108" s="19">
        <v>6078.0</v>
      </c>
      <c r="F108" s="19">
        <v>8584.0</v>
      </c>
      <c r="G108" s="19">
        <v>3673.0</v>
      </c>
      <c r="H108" s="19">
        <v>12257.0</v>
      </c>
      <c r="I108" s="20"/>
      <c r="J108" s="21">
        <v>-8.7825</v>
      </c>
      <c r="K108" s="21">
        <v>-35.8089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2609303.0</v>
      </c>
      <c r="B109" s="67" t="s">
        <v>3380</v>
      </c>
      <c r="C109" s="68">
        <v>13122.0</v>
      </c>
      <c r="D109" s="68">
        <v>7116.0</v>
      </c>
      <c r="E109" s="68">
        <v>7192.0</v>
      </c>
      <c r="F109" s="68">
        <v>7141.0</v>
      </c>
      <c r="G109" s="68">
        <v>7167.0</v>
      </c>
      <c r="H109" s="68">
        <v>14308.0</v>
      </c>
      <c r="I109" s="25"/>
      <c r="J109" s="26">
        <v>-8.1203</v>
      </c>
      <c r="K109" s="26">
        <v>-38.7294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2614303.0</v>
      </c>
      <c r="B110" s="18" t="s">
        <v>3381</v>
      </c>
      <c r="C110" s="19">
        <v>11116.0</v>
      </c>
      <c r="D110" s="19">
        <v>5595.0</v>
      </c>
      <c r="E110" s="19">
        <v>5542.0</v>
      </c>
      <c r="F110" s="19">
        <v>6843.0</v>
      </c>
      <c r="G110" s="19">
        <v>4294.0</v>
      </c>
      <c r="H110" s="19">
        <v>11137.0</v>
      </c>
      <c r="I110" s="20"/>
      <c r="J110" s="21">
        <v>-7.6308</v>
      </c>
      <c r="K110" s="21">
        <v>-39.5511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2609402.0</v>
      </c>
      <c r="B111" s="23" t="s">
        <v>3384</v>
      </c>
      <c r="C111" s="24">
        <v>49205.0</v>
      </c>
      <c r="D111" s="24">
        <v>27722.0</v>
      </c>
      <c r="E111" s="24">
        <v>29045.0</v>
      </c>
      <c r="F111" s="24">
        <v>50250.0</v>
      </c>
      <c r="G111" s="24">
        <v>6517.0</v>
      </c>
      <c r="H111" s="24">
        <v>56767.0</v>
      </c>
      <c r="I111" s="25"/>
      <c r="J111" s="26">
        <v>-8.1186</v>
      </c>
      <c r="K111" s="26">
        <v>-35.0922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2609501.0</v>
      </c>
      <c r="B112" s="18" t="s">
        <v>3385</v>
      </c>
      <c r="C112" s="19">
        <v>29254.0</v>
      </c>
      <c r="D112" s="19">
        <v>14735.0</v>
      </c>
      <c r="E112" s="19">
        <v>16047.0</v>
      </c>
      <c r="F112" s="19">
        <v>27177.0</v>
      </c>
      <c r="G112" s="19">
        <v>3605.0</v>
      </c>
      <c r="H112" s="19">
        <v>30782.0</v>
      </c>
      <c r="I112" s="20"/>
      <c r="J112" s="21">
        <v>-7.7417</v>
      </c>
      <c r="K112" s="21">
        <v>-35.2278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2609600.0</v>
      </c>
      <c r="B113" s="23" t="s">
        <v>3388</v>
      </c>
      <c r="C113" s="24">
        <v>367902.0</v>
      </c>
      <c r="D113" s="24">
        <v>173654.0</v>
      </c>
      <c r="E113" s="24">
        <v>201905.0</v>
      </c>
      <c r="F113" s="24">
        <v>368119.0</v>
      </c>
      <c r="G113" s="24">
        <v>7440.0</v>
      </c>
      <c r="H113" s="24">
        <v>375559.0</v>
      </c>
      <c r="I113" s="25"/>
      <c r="J113" s="26">
        <v>-8.0089</v>
      </c>
      <c r="K113" s="26">
        <v>-34.8553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2609709.0</v>
      </c>
      <c r="B114" s="18" t="s">
        <v>3390</v>
      </c>
      <c r="C114" s="19">
        <v>22475.0</v>
      </c>
      <c r="D114" s="19">
        <v>11058.0</v>
      </c>
      <c r="E114" s="19">
        <v>11807.0</v>
      </c>
      <c r="F114" s="19">
        <v>8216.0</v>
      </c>
      <c r="G114" s="19">
        <v>14649.0</v>
      </c>
      <c r="H114" s="19">
        <v>22865.0</v>
      </c>
      <c r="I114" s="20"/>
      <c r="J114" s="21">
        <v>-7.745</v>
      </c>
      <c r="K114" s="21">
        <v>-35.6022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2609808.0</v>
      </c>
      <c r="B115" s="23" t="s">
        <v>3392</v>
      </c>
      <c r="C115" s="24">
        <v>10825.0</v>
      </c>
      <c r="D115" s="24">
        <v>6561.0</v>
      </c>
      <c r="E115" s="24">
        <v>6615.0</v>
      </c>
      <c r="F115" s="24">
        <v>4614.0</v>
      </c>
      <c r="G115" s="24">
        <v>8562.0</v>
      </c>
      <c r="H115" s="24">
        <v>13176.0</v>
      </c>
      <c r="I115" s="25"/>
      <c r="J115" s="26">
        <v>-8.5533</v>
      </c>
      <c r="K115" s="26">
        <v>-39.4633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2609907.0</v>
      </c>
      <c r="B116" s="18" t="s">
        <v>3395</v>
      </c>
      <c r="C116" s="19">
        <v>56733.0</v>
      </c>
      <c r="D116" s="19">
        <v>31688.0</v>
      </c>
      <c r="E116" s="19">
        <v>32647.0</v>
      </c>
      <c r="F116" s="19">
        <v>32577.0</v>
      </c>
      <c r="G116" s="19">
        <v>31758.0</v>
      </c>
      <c r="H116" s="19">
        <v>64335.0</v>
      </c>
      <c r="I116" s="20"/>
      <c r="J116" s="21">
        <v>-7.8825</v>
      </c>
      <c r="K116" s="21">
        <v>-40.0817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2610004.0</v>
      </c>
      <c r="B117" s="23" t="s">
        <v>3397</v>
      </c>
      <c r="C117" s="24">
        <v>55790.0</v>
      </c>
      <c r="D117" s="24">
        <v>28802.0</v>
      </c>
      <c r="E117" s="24">
        <v>30722.0</v>
      </c>
      <c r="F117" s="24">
        <v>46880.0</v>
      </c>
      <c r="G117" s="24">
        <v>12644.0</v>
      </c>
      <c r="H117" s="24">
        <v>59524.0</v>
      </c>
      <c r="I117" s="25"/>
      <c r="J117" s="26">
        <v>-8.6833</v>
      </c>
      <c r="K117" s="26">
        <v>-35.5917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2610103.0</v>
      </c>
      <c r="B118" s="18" t="s">
        <v>3399</v>
      </c>
      <c r="C118" s="19">
        <v>9536.0</v>
      </c>
      <c r="D118" s="19">
        <v>3985.0</v>
      </c>
      <c r="E118" s="19">
        <v>4203.0</v>
      </c>
      <c r="F118" s="19">
        <v>5178.0</v>
      </c>
      <c r="G118" s="19">
        <v>3010.0</v>
      </c>
      <c r="H118" s="19">
        <v>8188.0</v>
      </c>
      <c r="I118" s="20"/>
      <c r="J118" s="21">
        <v>-9.0044</v>
      </c>
      <c r="K118" s="21">
        <v>-36.3258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2610202.0</v>
      </c>
      <c r="B119" s="23" t="s">
        <v>3401</v>
      </c>
      <c r="C119" s="24">
        <v>25874.0</v>
      </c>
      <c r="D119" s="24">
        <v>12595.0</v>
      </c>
      <c r="E119" s="24">
        <v>13059.0</v>
      </c>
      <c r="F119" s="24">
        <v>13966.0</v>
      </c>
      <c r="G119" s="24">
        <v>11688.0</v>
      </c>
      <c r="H119" s="24">
        <v>25654.0</v>
      </c>
      <c r="I119" s="25"/>
      <c r="J119" s="26">
        <v>-8.6636</v>
      </c>
      <c r="K119" s="26">
        <v>-36.0058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2610301.0</v>
      </c>
      <c r="B120" s="18" t="s">
        <v>3403</v>
      </c>
      <c r="C120" s="19">
        <v>10348.0</v>
      </c>
      <c r="D120" s="19">
        <v>5506.0</v>
      </c>
      <c r="E120" s="19">
        <v>5495.0</v>
      </c>
      <c r="F120" s="19">
        <v>2238.0</v>
      </c>
      <c r="G120" s="19">
        <v>8763.0</v>
      </c>
      <c r="H120" s="19">
        <v>11001.0</v>
      </c>
      <c r="I120" s="20"/>
      <c r="J120" s="21">
        <v>-8.9208</v>
      </c>
      <c r="K120" s="21">
        <v>-36.6581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2610400.0</v>
      </c>
      <c r="B121" s="23" t="s">
        <v>3406</v>
      </c>
      <c r="C121" s="24">
        <v>19289.0</v>
      </c>
      <c r="D121" s="24">
        <v>10281.0</v>
      </c>
      <c r="E121" s="24">
        <v>9946.0</v>
      </c>
      <c r="F121" s="24">
        <v>8380.0</v>
      </c>
      <c r="G121" s="24">
        <v>11847.0</v>
      </c>
      <c r="H121" s="24">
        <v>20227.0</v>
      </c>
      <c r="I121" s="25"/>
      <c r="J121" s="26">
        <v>-5.9156</v>
      </c>
      <c r="K121" s="26">
        <v>-35.2628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2610509.0</v>
      </c>
      <c r="B122" s="18" t="s">
        <v>3407</v>
      </c>
      <c r="C122" s="19">
        <v>29132.0</v>
      </c>
      <c r="D122" s="19">
        <v>14004.0</v>
      </c>
      <c r="E122" s="19">
        <v>14660.0</v>
      </c>
      <c r="F122" s="19">
        <v>13956.0</v>
      </c>
      <c r="G122" s="19">
        <v>14708.0</v>
      </c>
      <c r="H122" s="19">
        <v>28664.0</v>
      </c>
      <c r="I122" s="20"/>
      <c r="J122" s="21">
        <v>-7.995</v>
      </c>
      <c r="K122" s="21">
        <v>-35.5806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2610608.0</v>
      </c>
      <c r="B123" s="23" t="s">
        <v>3410</v>
      </c>
      <c r="C123" s="24">
        <v>45138.0</v>
      </c>
      <c r="D123" s="24">
        <v>25216.0</v>
      </c>
      <c r="E123" s="24">
        <v>26158.0</v>
      </c>
      <c r="F123" s="24">
        <v>36953.0</v>
      </c>
      <c r="G123" s="24">
        <v>14421.0</v>
      </c>
      <c r="H123" s="24">
        <v>51374.0</v>
      </c>
      <c r="I123" s="25"/>
      <c r="J123" s="26">
        <v>-7.8967</v>
      </c>
      <c r="K123" s="26">
        <v>-35.1797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2610707.0</v>
      </c>
      <c r="B124" s="18" t="s">
        <v>2748</v>
      </c>
      <c r="C124" s="19">
        <v>262237.0</v>
      </c>
      <c r="D124" s="19">
        <v>141718.0</v>
      </c>
      <c r="E124" s="19">
        <v>158893.0</v>
      </c>
      <c r="F124" s="19">
        <v>300611.0</v>
      </c>
      <c r="G124" s="19">
        <v>0.0</v>
      </c>
      <c r="H124" s="19">
        <v>300611.0</v>
      </c>
      <c r="I124" s="20"/>
      <c r="J124" s="21">
        <v>-7.9408</v>
      </c>
      <c r="K124" s="21">
        <v>-34.8731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2610806.0</v>
      </c>
      <c r="B125" s="23" t="s">
        <v>3413</v>
      </c>
      <c r="C125" s="24">
        <v>20244.0</v>
      </c>
      <c r="D125" s="24">
        <v>10475.0</v>
      </c>
      <c r="E125" s="24">
        <v>10475.0</v>
      </c>
      <c r="F125" s="24">
        <v>12008.0</v>
      </c>
      <c r="G125" s="24">
        <v>8942.0</v>
      </c>
      <c r="H125" s="24">
        <v>20950.0</v>
      </c>
      <c r="I125" s="25"/>
      <c r="J125" s="26">
        <v>-8.4969</v>
      </c>
      <c r="K125" s="26">
        <v>-36.9408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2610905.0</v>
      </c>
      <c r="B126" s="18" t="s">
        <v>3414</v>
      </c>
      <c r="C126" s="19">
        <v>57721.0</v>
      </c>
      <c r="D126" s="19">
        <v>30547.0</v>
      </c>
      <c r="E126" s="19">
        <v>32246.0</v>
      </c>
      <c r="F126" s="19">
        <v>45026.0</v>
      </c>
      <c r="G126" s="19">
        <v>17767.0</v>
      </c>
      <c r="H126" s="19">
        <v>62793.0</v>
      </c>
      <c r="I126" s="20"/>
      <c r="J126" s="21">
        <v>-8.3578</v>
      </c>
      <c r="K126" s="21">
        <v>-36.6964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2611002.0</v>
      </c>
      <c r="B127" s="23" t="s">
        <v>3416</v>
      </c>
      <c r="C127" s="24">
        <v>27320.0</v>
      </c>
      <c r="D127" s="24">
        <v>15945.0</v>
      </c>
      <c r="E127" s="24">
        <v>16540.0</v>
      </c>
      <c r="F127" s="24">
        <v>23615.0</v>
      </c>
      <c r="G127" s="24">
        <v>8870.0</v>
      </c>
      <c r="H127" s="24">
        <v>32485.0</v>
      </c>
      <c r="I127" s="25"/>
      <c r="J127" s="26">
        <v>-8.9792</v>
      </c>
      <c r="K127" s="26">
        <v>-38.2194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2611101.0</v>
      </c>
      <c r="B128" s="18" t="s">
        <v>3418</v>
      </c>
      <c r="C128" s="19">
        <v>218538.0</v>
      </c>
      <c r="D128" s="19">
        <v>143283.0</v>
      </c>
      <c r="E128" s="19">
        <v>150798.0</v>
      </c>
      <c r="F128" s="19">
        <v>219309.0</v>
      </c>
      <c r="G128" s="19">
        <v>74772.0</v>
      </c>
      <c r="H128" s="19">
        <v>294081.0</v>
      </c>
      <c r="I128" s="20"/>
      <c r="J128" s="21">
        <v>-9.3986</v>
      </c>
      <c r="K128" s="21">
        <v>-40.5008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2611200.0</v>
      </c>
      <c r="B129" s="23" t="s">
        <v>3421</v>
      </c>
      <c r="C129" s="24">
        <v>11178.0</v>
      </c>
      <c r="D129" s="24">
        <v>5375.0</v>
      </c>
      <c r="E129" s="24">
        <v>5867.0</v>
      </c>
      <c r="F129" s="24">
        <v>6988.0</v>
      </c>
      <c r="G129" s="24">
        <v>4254.0</v>
      </c>
      <c r="H129" s="24">
        <v>11242.0</v>
      </c>
      <c r="I129" s="25"/>
      <c r="J129" s="26">
        <v>-8.1864</v>
      </c>
      <c r="K129" s="26">
        <v>-36.705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2611309.0</v>
      </c>
      <c r="B130" s="18" t="s">
        <v>3423</v>
      </c>
      <c r="C130" s="19">
        <v>23351.0</v>
      </c>
      <c r="D130" s="19">
        <v>11871.0</v>
      </c>
      <c r="E130" s="19">
        <v>12162.0</v>
      </c>
      <c r="F130" s="19">
        <v>16006.0</v>
      </c>
      <c r="G130" s="19">
        <v>8027.0</v>
      </c>
      <c r="H130" s="19">
        <v>24033.0</v>
      </c>
      <c r="I130" s="20"/>
      <c r="J130" s="21">
        <v>-8.1414</v>
      </c>
      <c r="K130" s="21">
        <v>-35.3958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2611408.0</v>
      </c>
      <c r="B131" s="23" t="s">
        <v>2290</v>
      </c>
      <c r="C131" s="24">
        <v>11477.0</v>
      </c>
      <c r="D131" s="24">
        <v>6882.0</v>
      </c>
      <c r="E131" s="24">
        <v>6557.0</v>
      </c>
      <c r="F131" s="24">
        <v>8579.0</v>
      </c>
      <c r="G131" s="24">
        <v>4860.0</v>
      </c>
      <c r="H131" s="24">
        <v>13439.0</v>
      </c>
      <c r="I131" s="25"/>
      <c r="J131" s="26">
        <v>-0.9403</v>
      </c>
      <c r="K131" s="26">
        <v>-47.1164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2611507.0</v>
      </c>
      <c r="B132" s="18" t="s">
        <v>3426</v>
      </c>
      <c r="C132" s="19">
        <v>22145.0</v>
      </c>
      <c r="D132" s="19">
        <v>11929.0</v>
      </c>
      <c r="E132" s="19">
        <v>12258.0</v>
      </c>
      <c r="F132" s="19">
        <v>11834.0</v>
      </c>
      <c r="G132" s="19">
        <v>12353.0</v>
      </c>
      <c r="H132" s="19">
        <v>24187.0</v>
      </c>
      <c r="I132" s="20"/>
      <c r="J132" s="21">
        <v>-8.8278</v>
      </c>
      <c r="K132" s="21">
        <v>-36.0117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2611533.0</v>
      </c>
      <c r="B133" s="23" t="s">
        <v>3428</v>
      </c>
      <c r="C133" s="24">
        <v>6855.0</v>
      </c>
      <c r="D133" s="24">
        <v>3322.0</v>
      </c>
      <c r="E133" s="24">
        <v>3413.0</v>
      </c>
      <c r="F133" s="24">
        <v>2491.0</v>
      </c>
      <c r="G133" s="24">
        <v>4244.0</v>
      </c>
      <c r="H133" s="24">
        <v>6735.0</v>
      </c>
      <c r="I133" s="25"/>
      <c r="J133" s="26">
        <v>-7.7203</v>
      </c>
      <c r="K133" s="26">
        <v>-37.8483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2611606.0</v>
      </c>
      <c r="B134" s="18" t="s">
        <v>3430</v>
      </c>
      <c r="C134" s="19">
        <v>1422905.0</v>
      </c>
      <c r="D134" s="19">
        <v>709063.0</v>
      </c>
      <c r="E134" s="19">
        <v>827871.0</v>
      </c>
      <c r="F134" s="19">
        <v>1536934.0</v>
      </c>
      <c r="G134" s="19">
        <v>0.0</v>
      </c>
      <c r="H134" s="19">
        <v>1536934.0</v>
      </c>
      <c r="I134" s="20"/>
      <c r="J134" s="21">
        <v>-8.0539</v>
      </c>
      <c r="K134" s="21">
        <v>-34.8811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2611705.0</v>
      </c>
      <c r="B135" s="23" t="s">
        <v>3433</v>
      </c>
      <c r="C135" s="24">
        <v>18142.0</v>
      </c>
      <c r="D135" s="24">
        <v>9414.0</v>
      </c>
      <c r="E135" s="24">
        <v>9744.0</v>
      </c>
      <c r="F135" s="24">
        <v>8779.0</v>
      </c>
      <c r="G135" s="24">
        <v>10379.0</v>
      </c>
      <c r="H135" s="24">
        <v>19158.0</v>
      </c>
      <c r="I135" s="25"/>
      <c r="J135" s="26">
        <v>-8.1339</v>
      </c>
      <c r="K135" s="26">
        <v>-35.8564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2611804.0</v>
      </c>
      <c r="B136" s="137" t="s">
        <v>3434</v>
      </c>
      <c r="C136" s="138">
        <v>41449.0</v>
      </c>
      <c r="D136" s="138">
        <v>21737.0</v>
      </c>
      <c r="E136" s="138">
        <v>22708.0</v>
      </c>
      <c r="F136" s="138">
        <v>34009.0</v>
      </c>
      <c r="G136" s="138">
        <v>10436.0</v>
      </c>
      <c r="H136" s="138">
        <v>44445.0</v>
      </c>
      <c r="I136" s="20"/>
      <c r="J136" s="21">
        <v>-8.5144</v>
      </c>
      <c r="K136" s="21">
        <v>-35.3778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2611903.0</v>
      </c>
      <c r="B137" s="23" t="s">
        <v>3437</v>
      </c>
      <c r="C137" s="24">
        <v>20764.0</v>
      </c>
      <c r="D137" s="24">
        <v>11115.0</v>
      </c>
      <c r="E137" s="24">
        <v>11025.0</v>
      </c>
      <c r="F137" s="24">
        <v>13368.0</v>
      </c>
      <c r="G137" s="24">
        <v>8772.0</v>
      </c>
      <c r="H137" s="24">
        <v>22140.0</v>
      </c>
      <c r="I137" s="25"/>
      <c r="J137" s="26">
        <v>-8.6636</v>
      </c>
      <c r="K137" s="26">
        <v>-35.1586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2612000.0</v>
      </c>
      <c r="B138" s="18" t="s">
        <v>3439</v>
      </c>
      <c r="C138" s="19">
        <v>13649.0</v>
      </c>
      <c r="D138" s="19">
        <v>5534.0</v>
      </c>
      <c r="E138" s="19">
        <v>5708.0</v>
      </c>
      <c r="F138" s="19">
        <v>6305.0</v>
      </c>
      <c r="G138" s="19">
        <v>4937.0</v>
      </c>
      <c r="H138" s="19">
        <v>11242.0</v>
      </c>
      <c r="I138" s="20"/>
      <c r="J138" s="21">
        <v>-8.3275</v>
      </c>
      <c r="K138" s="21">
        <v>-35.7056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2612109.0</v>
      </c>
      <c r="B139" s="23" t="s">
        <v>2789</v>
      </c>
      <c r="C139" s="24">
        <v>7139.0</v>
      </c>
      <c r="D139" s="24">
        <v>4670.0</v>
      </c>
      <c r="E139" s="24">
        <v>4617.0</v>
      </c>
      <c r="F139" s="24">
        <v>3062.0</v>
      </c>
      <c r="G139" s="24">
        <v>6225.0</v>
      </c>
      <c r="H139" s="24">
        <v>9287.0</v>
      </c>
      <c r="I139" s="25"/>
      <c r="J139" s="26">
        <v>-7.9364</v>
      </c>
      <c r="K139" s="26">
        <v>-35.6328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2612208.0</v>
      </c>
      <c r="B140" s="18" t="s">
        <v>3443</v>
      </c>
      <c r="C140" s="19">
        <v>51571.0</v>
      </c>
      <c r="D140" s="19">
        <v>27611.0</v>
      </c>
      <c r="E140" s="19">
        <v>29030.0</v>
      </c>
      <c r="F140" s="19">
        <v>45718.0</v>
      </c>
      <c r="G140" s="19">
        <v>10923.0</v>
      </c>
      <c r="H140" s="19">
        <v>56641.0</v>
      </c>
      <c r="I140" s="20"/>
      <c r="J140" s="21">
        <v>-8.0742</v>
      </c>
      <c r="K140" s="21">
        <v>-39.1192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2612307.0</v>
      </c>
      <c r="B141" s="23" t="s">
        <v>3445</v>
      </c>
      <c r="C141" s="24">
        <v>15006.0</v>
      </c>
      <c r="D141" s="24">
        <v>7375.0</v>
      </c>
      <c r="E141" s="24">
        <v>7908.0</v>
      </c>
      <c r="F141" s="24">
        <v>7659.0</v>
      </c>
      <c r="G141" s="24">
        <v>7624.0</v>
      </c>
      <c r="H141" s="24">
        <v>15283.0</v>
      </c>
      <c r="I141" s="25"/>
      <c r="J141" s="26">
        <v>-8.9758</v>
      </c>
      <c r="K141" s="26">
        <v>-36.6875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2612406.0</v>
      </c>
      <c r="B142" s="18" t="s">
        <v>3448</v>
      </c>
      <c r="C142" s="19">
        <v>15879.0</v>
      </c>
      <c r="D142" s="19">
        <v>10757.0</v>
      </c>
      <c r="E142" s="19">
        <v>11203.0</v>
      </c>
      <c r="F142" s="19">
        <v>12492.0</v>
      </c>
      <c r="G142" s="19">
        <v>9468.0</v>
      </c>
      <c r="H142" s="19">
        <v>21960.0</v>
      </c>
      <c r="I142" s="20"/>
      <c r="J142" s="21">
        <v>-8.3606</v>
      </c>
      <c r="K142" s="21">
        <v>-36.5656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2612455.0</v>
      </c>
      <c r="B143" s="23" t="s">
        <v>2794</v>
      </c>
      <c r="C143" s="24">
        <v>11264.0</v>
      </c>
      <c r="D143" s="24">
        <v>6815.0</v>
      </c>
      <c r="E143" s="24">
        <v>6779.0</v>
      </c>
      <c r="F143" s="24">
        <v>4453.0</v>
      </c>
      <c r="G143" s="24">
        <v>9141.0</v>
      </c>
      <c r="H143" s="24">
        <v>13594.0</v>
      </c>
      <c r="I143" s="25"/>
      <c r="J143" s="26">
        <v>-8.24</v>
      </c>
      <c r="K143" s="26">
        <v>-40.3347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2612471.0</v>
      </c>
      <c r="B144" s="18" t="s">
        <v>3454</v>
      </c>
      <c r="C144" s="19">
        <v>10893.0</v>
      </c>
      <c r="D144" s="19">
        <v>5812.0</v>
      </c>
      <c r="E144" s="19">
        <v>5957.0</v>
      </c>
      <c r="F144" s="19">
        <v>5277.0</v>
      </c>
      <c r="G144" s="19">
        <v>6492.0</v>
      </c>
      <c r="H144" s="19">
        <v>11769.0</v>
      </c>
      <c r="I144" s="20"/>
      <c r="J144" s="21">
        <v>-7.8206</v>
      </c>
      <c r="K144" s="21">
        <v>-38.1528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2612505.0</v>
      </c>
      <c r="B145" s="23" t="s">
        <v>3458</v>
      </c>
      <c r="C145" s="24">
        <v>59048.0</v>
      </c>
      <c r="D145" s="24">
        <v>42335.0</v>
      </c>
      <c r="E145" s="24">
        <v>45203.0</v>
      </c>
      <c r="F145" s="24">
        <v>85562.0</v>
      </c>
      <c r="G145" s="24">
        <v>1976.0</v>
      </c>
      <c r="H145" s="24">
        <v>87538.0</v>
      </c>
      <c r="I145" s="25"/>
      <c r="J145" s="26">
        <v>-7.9575</v>
      </c>
      <c r="K145" s="26">
        <v>-36.2047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2612554.0</v>
      </c>
      <c r="B146" s="18" t="s">
        <v>3461</v>
      </c>
      <c r="C146" s="19">
        <v>12115.0</v>
      </c>
      <c r="D146" s="19">
        <v>6725.0</v>
      </c>
      <c r="E146" s="19">
        <v>6597.0</v>
      </c>
      <c r="F146" s="19">
        <v>2226.0</v>
      </c>
      <c r="G146" s="19">
        <v>11096.0</v>
      </c>
      <c r="H146" s="19">
        <v>13322.0</v>
      </c>
      <c r="I146" s="20"/>
      <c r="J146" s="21">
        <v>-9.1122</v>
      </c>
      <c r="K146" s="21">
        <v>-45.9222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2612604.0</v>
      </c>
      <c r="B147" s="23" t="s">
        <v>3465</v>
      </c>
      <c r="C147" s="24">
        <v>36914.0</v>
      </c>
      <c r="D147" s="24">
        <v>19865.0</v>
      </c>
      <c r="E147" s="24">
        <v>19608.0</v>
      </c>
      <c r="F147" s="24">
        <v>14861.0</v>
      </c>
      <c r="G147" s="24">
        <v>24612.0</v>
      </c>
      <c r="H147" s="24">
        <v>39473.0</v>
      </c>
      <c r="I147" s="25"/>
      <c r="J147" s="26">
        <v>-8.8078</v>
      </c>
      <c r="K147" s="26">
        <v>-39.8256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2612703.0</v>
      </c>
      <c r="B148" s="18" t="s">
        <v>3468</v>
      </c>
      <c r="C148" s="19">
        <v>11739.0</v>
      </c>
      <c r="D148" s="19">
        <v>6474.0</v>
      </c>
      <c r="E148" s="19">
        <v>6549.0</v>
      </c>
      <c r="F148" s="19">
        <v>3277.0</v>
      </c>
      <c r="G148" s="19">
        <v>9746.0</v>
      </c>
      <c r="H148" s="19">
        <v>13023.0</v>
      </c>
      <c r="I148" s="20"/>
      <c r="J148" s="21">
        <v>-7.8292</v>
      </c>
      <c r="K148" s="21">
        <v>-35.8806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2612802.0</v>
      </c>
      <c r="B149" s="23" t="s">
        <v>1762</v>
      </c>
      <c r="C149" s="24">
        <v>10251.0</v>
      </c>
      <c r="D149" s="24">
        <v>5385.0</v>
      </c>
      <c r="E149" s="24">
        <v>5606.0</v>
      </c>
      <c r="F149" s="24">
        <v>6876.0</v>
      </c>
      <c r="G149" s="24">
        <v>4115.0</v>
      </c>
      <c r="H149" s="24">
        <v>10991.0</v>
      </c>
      <c r="I149" s="25"/>
      <c r="J149" s="26">
        <v>-26.7786</v>
      </c>
      <c r="K149" s="26">
        <v>-50.0081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2612901.0</v>
      </c>
      <c r="B150" s="18" t="s">
        <v>3475</v>
      </c>
      <c r="C150" s="19">
        <v>10477.0</v>
      </c>
      <c r="D150" s="19">
        <v>7015.0</v>
      </c>
      <c r="E150" s="19">
        <v>6924.0</v>
      </c>
      <c r="F150" s="19">
        <v>7156.0</v>
      </c>
      <c r="G150" s="19">
        <v>6783.0</v>
      </c>
      <c r="H150" s="19">
        <v>13939.0</v>
      </c>
      <c r="I150" s="20"/>
      <c r="J150" s="21">
        <v>-8.8083</v>
      </c>
      <c r="K150" s="21">
        <v>-35.9517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2613008.0</v>
      </c>
      <c r="B151" s="23" t="s">
        <v>3479</v>
      </c>
      <c r="C151" s="24">
        <v>45360.0</v>
      </c>
      <c r="D151" s="24">
        <v>26568.0</v>
      </c>
      <c r="E151" s="24">
        <v>26664.0</v>
      </c>
      <c r="F151" s="24">
        <v>28007.0</v>
      </c>
      <c r="G151" s="24">
        <v>25225.0</v>
      </c>
      <c r="H151" s="24">
        <v>53232.0</v>
      </c>
      <c r="I151" s="25"/>
      <c r="J151" s="26">
        <v>-8.5228</v>
      </c>
      <c r="K151" s="26">
        <v>-36.4444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2613107.0</v>
      </c>
      <c r="B152" s="18" t="s">
        <v>3482</v>
      </c>
      <c r="C152" s="19">
        <v>33426.0</v>
      </c>
      <c r="D152" s="19">
        <v>17209.0</v>
      </c>
      <c r="E152" s="19">
        <v>18069.0</v>
      </c>
      <c r="F152" s="19">
        <v>27081.0</v>
      </c>
      <c r="G152" s="19">
        <v>8197.0</v>
      </c>
      <c r="H152" s="19">
        <v>35278.0</v>
      </c>
      <c r="I152" s="20"/>
      <c r="J152" s="21">
        <v>-8.3258</v>
      </c>
      <c r="K152" s="21">
        <v>-36.1428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2613206.0</v>
      </c>
      <c r="B153" s="23" t="s">
        <v>3485</v>
      </c>
      <c r="C153" s="24">
        <v>19744.0</v>
      </c>
      <c r="D153" s="24">
        <v>10440.0</v>
      </c>
      <c r="E153" s="24">
        <v>10865.0</v>
      </c>
      <c r="F153" s="24">
        <v>9661.0</v>
      </c>
      <c r="G153" s="24">
        <v>11644.0</v>
      </c>
      <c r="H153" s="24">
        <v>21305.0</v>
      </c>
      <c r="I153" s="25"/>
      <c r="J153" s="26">
        <v>-8.8756</v>
      </c>
      <c r="K153" s="26">
        <v>-36.3667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2613305.0</v>
      </c>
      <c r="B154" s="18" t="s">
        <v>3488</v>
      </c>
      <c r="C154" s="19">
        <v>19842.0</v>
      </c>
      <c r="D154" s="19">
        <v>10197.0</v>
      </c>
      <c r="E154" s="19">
        <v>10292.0</v>
      </c>
      <c r="F154" s="19">
        <v>14122.0</v>
      </c>
      <c r="G154" s="19">
        <v>6367.0</v>
      </c>
      <c r="H154" s="19">
        <v>20489.0</v>
      </c>
      <c r="I154" s="20"/>
      <c r="J154" s="21">
        <v>-8.4325</v>
      </c>
      <c r="K154" s="21">
        <v>-35.8044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2613404.0</v>
      </c>
      <c r="B155" s="23" t="s">
        <v>3493</v>
      </c>
      <c r="C155" s="24">
        <v>13971.0</v>
      </c>
      <c r="D155" s="24">
        <v>8865.0</v>
      </c>
      <c r="E155" s="24">
        <v>9307.0</v>
      </c>
      <c r="F155" s="24">
        <v>13429.0</v>
      </c>
      <c r="G155" s="24">
        <v>4743.0</v>
      </c>
      <c r="H155" s="24">
        <v>18172.0</v>
      </c>
      <c r="I155" s="25"/>
      <c r="J155" s="26">
        <v>-8.8978</v>
      </c>
      <c r="K155" s="26">
        <v>-35.1478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2613503.0</v>
      </c>
      <c r="B156" s="18" t="s">
        <v>3495</v>
      </c>
      <c r="C156" s="19">
        <v>31652.0</v>
      </c>
      <c r="D156" s="19">
        <v>16243.0</v>
      </c>
      <c r="E156" s="19">
        <v>16377.0</v>
      </c>
      <c r="F156" s="19">
        <v>16168.0</v>
      </c>
      <c r="G156" s="19">
        <v>16452.0</v>
      </c>
      <c r="H156" s="19">
        <v>32620.0</v>
      </c>
      <c r="I156" s="20"/>
      <c r="J156" s="21">
        <v>-7.8614</v>
      </c>
      <c r="K156" s="21">
        <v>-38.7597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2613602.0</v>
      </c>
      <c r="B157" s="23" t="s">
        <v>3498</v>
      </c>
      <c r="C157" s="24">
        <v>29468.0</v>
      </c>
      <c r="D157" s="24">
        <v>15522.0</v>
      </c>
      <c r="E157" s="24">
        <v>16316.0</v>
      </c>
      <c r="F157" s="24">
        <v>20968.0</v>
      </c>
      <c r="G157" s="24">
        <v>10870.0</v>
      </c>
      <c r="H157" s="24">
        <v>31838.0</v>
      </c>
      <c r="I157" s="25"/>
      <c r="J157" s="26">
        <v>-7.4789</v>
      </c>
      <c r="K157" s="26">
        <v>-37.2744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2613701.0</v>
      </c>
      <c r="B158" s="18" t="s">
        <v>3500</v>
      </c>
      <c r="C158" s="19">
        <v>90402.0</v>
      </c>
      <c r="D158" s="19">
        <v>50032.0</v>
      </c>
      <c r="E158" s="19">
        <v>52924.0</v>
      </c>
      <c r="F158" s="19">
        <v>96812.0</v>
      </c>
      <c r="G158" s="19">
        <v>6144.0</v>
      </c>
      <c r="H158" s="19">
        <v>102956.0</v>
      </c>
      <c r="I158" s="20"/>
      <c r="J158" s="21">
        <v>-8.0022</v>
      </c>
      <c r="K158" s="21">
        <v>-35.0183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2613800.0</v>
      </c>
      <c r="B159" s="23" t="s">
        <v>1601</v>
      </c>
      <c r="C159" s="24">
        <v>16004.0</v>
      </c>
      <c r="D159" s="24">
        <v>8364.0</v>
      </c>
      <c r="E159" s="24">
        <v>8636.0</v>
      </c>
      <c r="F159" s="24">
        <v>11205.0</v>
      </c>
      <c r="G159" s="24">
        <v>5795.0</v>
      </c>
      <c r="H159" s="24">
        <v>17000.0</v>
      </c>
      <c r="I159" s="25"/>
      <c r="J159" s="26">
        <v>-2.8942</v>
      </c>
      <c r="K159" s="26">
        <v>-44.8803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2613909.0</v>
      </c>
      <c r="B160" s="18" t="s">
        <v>3506</v>
      </c>
      <c r="C160" s="19">
        <v>70912.0</v>
      </c>
      <c r="D160" s="19">
        <v>37831.0</v>
      </c>
      <c r="E160" s="19">
        <v>41410.0</v>
      </c>
      <c r="F160" s="19">
        <v>61288.0</v>
      </c>
      <c r="G160" s="19">
        <v>17953.0</v>
      </c>
      <c r="H160" s="19">
        <v>79241.0</v>
      </c>
      <c r="I160" s="20"/>
      <c r="J160" s="21">
        <v>-7.9919</v>
      </c>
      <c r="K160" s="21">
        <v>-38.2983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2614006.0</v>
      </c>
      <c r="B161" s="23" t="s">
        <v>3510</v>
      </c>
      <c r="C161" s="24">
        <v>17848.0</v>
      </c>
      <c r="D161" s="24">
        <v>9199.0</v>
      </c>
      <c r="E161" s="24">
        <v>9132.0</v>
      </c>
      <c r="F161" s="24">
        <v>6356.0</v>
      </c>
      <c r="G161" s="24">
        <v>11975.0</v>
      </c>
      <c r="H161" s="24">
        <v>18331.0</v>
      </c>
      <c r="I161" s="25"/>
      <c r="J161" s="26">
        <v>-7.9333</v>
      </c>
      <c r="K161" s="26">
        <v>-39.2958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2614105.0</v>
      </c>
      <c r="B162" s="18" t="s">
        <v>3513</v>
      </c>
      <c r="C162" s="19">
        <v>31657.0</v>
      </c>
      <c r="D162" s="19">
        <v>16480.0</v>
      </c>
      <c r="E162" s="19">
        <v>17243.0</v>
      </c>
      <c r="F162" s="19">
        <v>18548.0</v>
      </c>
      <c r="G162" s="19">
        <v>15175.0</v>
      </c>
      <c r="H162" s="19">
        <v>33723.0</v>
      </c>
      <c r="I162" s="20"/>
      <c r="J162" s="21">
        <v>-8.0736</v>
      </c>
      <c r="K162" s="21">
        <v>-37.2644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2614204.0</v>
      </c>
      <c r="B163" s="67" t="s">
        <v>3516</v>
      </c>
      <c r="C163" s="68">
        <v>33046.0</v>
      </c>
      <c r="D163" s="68">
        <v>20350.0</v>
      </c>
      <c r="E163" s="68">
        <v>19956.0</v>
      </c>
      <c r="F163" s="68">
        <v>21473.0</v>
      </c>
      <c r="G163" s="68">
        <v>18833.0</v>
      </c>
      <c r="H163" s="68">
        <v>40306.0</v>
      </c>
      <c r="I163" s="25"/>
      <c r="J163" s="26">
        <v>-8.5908</v>
      </c>
      <c r="K163" s="26">
        <v>-35.1161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2614402.0</v>
      </c>
      <c r="B164" s="18" t="s">
        <v>3518</v>
      </c>
      <c r="C164" s="19">
        <v>5532.0</v>
      </c>
      <c r="D164" s="19">
        <v>2902.0</v>
      </c>
      <c r="E164" s="19">
        <v>2842.0</v>
      </c>
      <c r="F164" s="19">
        <v>1831.0</v>
      </c>
      <c r="G164" s="19">
        <v>3913.0</v>
      </c>
      <c r="H164" s="19">
        <v>5744.0</v>
      </c>
      <c r="I164" s="20"/>
      <c r="J164" s="21">
        <v>-7.6003</v>
      </c>
      <c r="K164" s="21">
        <v>-37.6519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2614501.0</v>
      </c>
      <c r="B165" s="23" t="s">
        <v>3522</v>
      </c>
      <c r="C165" s="24">
        <v>50331.0</v>
      </c>
      <c r="D165" s="24">
        <v>27931.0</v>
      </c>
      <c r="E165" s="24">
        <v>30513.0</v>
      </c>
      <c r="F165" s="24">
        <v>44004.0</v>
      </c>
      <c r="G165" s="24">
        <v>14440.0</v>
      </c>
      <c r="H165" s="24">
        <v>58444.0</v>
      </c>
      <c r="I165" s="25"/>
      <c r="J165" s="26">
        <v>-7.8331</v>
      </c>
      <c r="K165" s="26">
        <v>-35.7547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2614600.0</v>
      </c>
      <c r="B166" s="18" t="s">
        <v>3523</v>
      </c>
      <c r="C166" s="19">
        <v>24065.0</v>
      </c>
      <c r="D166" s="19">
        <v>12969.0</v>
      </c>
      <c r="E166" s="19">
        <v>13461.0</v>
      </c>
      <c r="F166" s="19">
        <v>19772.0</v>
      </c>
      <c r="G166" s="19">
        <v>6658.0</v>
      </c>
      <c r="H166" s="19">
        <v>26430.0</v>
      </c>
      <c r="I166" s="20"/>
      <c r="J166" s="21">
        <v>-7.5908</v>
      </c>
      <c r="K166" s="21">
        <v>-37.5394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2614709.0</v>
      </c>
      <c r="B167" s="23" t="s">
        <v>3528</v>
      </c>
      <c r="C167" s="24">
        <v>12929.0</v>
      </c>
      <c r="D167" s="24">
        <v>6261.0</v>
      </c>
      <c r="E167" s="24">
        <v>6443.0</v>
      </c>
      <c r="F167" s="24">
        <v>7076.0</v>
      </c>
      <c r="G167" s="24">
        <v>5628.0</v>
      </c>
      <c r="H167" s="24">
        <v>12704.0</v>
      </c>
      <c r="I167" s="25"/>
      <c r="J167" s="26">
        <v>-8.3161</v>
      </c>
      <c r="K167" s="26">
        <v>-36.2933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2614808.0</v>
      </c>
      <c r="B168" s="18" t="s">
        <v>3531</v>
      </c>
      <c r="C168" s="19">
        <v>17096.0</v>
      </c>
      <c r="D168" s="19">
        <v>11162.0</v>
      </c>
      <c r="E168" s="19">
        <v>10911.0</v>
      </c>
      <c r="F168" s="19">
        <v>9197.0</v>
      </c>
      <c r="G168" s="19">
        <v>12876.0</v>
      </c>
      <c r="H168" s="19">
        <v>22073.0</v>
      </c>
      <c r="I168" s="20"/>
      <c r="J168" s="21">
        <v>-9.1053</v>
      </c>
      <c r="K168" s="21">
        <v>-38.1492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2614857.0</v>
      </c>
      <c r="B169" s="23" t="s">
        <v>3533</v>
      </c>
      <c r="C169" s="24">
        <v>17281.0</v>
      </c>
      <c r="D169" s="24">
        <v>10425.0</v>
      </c>
      <c r="E169" s="24">
        <v>10320.0</v>
      </c>
      <c r="F169" s="24">
        <v>15186.0</v>
      </c>
      <c r="G169" s="24">
        <v>5559.0</v>
      </c>
      <c r="H169" s="24">
        <v>20745.0</v>
      </c>
      <c r="I169" s="25"/>
      <c r="J169" s="26">
        <v>-8.7597</v>
      </c>
      <c r="K169" s="26">
        <v>-35.1047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2615003.0</v>
      </c>
      <c r="B170" s="18" t="s">
        <v>3535</v>
      </c>
      <c r="C170" s="19">
        <v>19757.0</v>
      </c>
      <c r="D170" s="19">
        <v>12348.0</v>
      </c>
      <c r="E170" s="19">
        <v>12575.0</v>
      </c>
      <c r="F170" s="19">
        <v>17977.0</v>
      </c>
      <c r="G170" s="19">
        <v>6946.0</v>
      </c>
      <c r="H170" s="19">
        <v>24923.0</v>
      </c>
      <c r="I170" s="20"/>
      <c r="J170" s="21">
        <v>-7.9031</v>
      </c>
      <c r="K170" s="21">
        <v>-36.0442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2615102.0</v>
      </c>
      <c r="B171" s="23" t="s">
        <v>3537</v>
      </c>
      <c r="C171" s="24">
        <v>6300.0</v>
      </c>
      <c r="D171" s="24">
        <v>3271.0</v>
      </c>
      <c r="E171" s="24">
        <v>3466.0</v>
      </c>
      <c r="F171" s="24">
        <v>2860.0</v>
      </c>
      <c r="G171" s="24">
        <v>3877.0</v>
      </c>
      <c r="H171" s="24">
        <v>6737.0</v>
      </c>
      <c r="I171" s="25"/>
      <c r="J171" s="26">
        <v>-9.0561</v>
      </c>
      <c r="K171" s="26">
        <v>-36.6228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2615201.0</v>
      </c>
      <c r="B172" s="18" t="s">
        <v>1011</v>
      </c>
      <c r="C172" s="19">
        <v>7518.0</v>
      </c>
      <c r="D172" s="19">
        <v>4702.0</v>
      </c>
      <c r="E172" s="19">
        <v>4554.0</v>
      </c>
      <c r="F172" s="19">
        <v>5015.0</v>
      </c>
      <c r="G172" s="19">
        <v>4241.0</v>
      </c>
      <c r="H172" s="19">
        <v>9256.0</v>
      </c>
      <c r="I172" s="20"/>
      <c r="J172" s="21">
        <v>-12.3917</v>
      </c>
      <c r="K172" s="21">
        <v>-38.625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2615300.0</v>
      </c>
      <c r="B173" s="23" t="s">
        <v>3541</v>
      </c>
      <c r="C173" s="24">
        <v>56906.0</v>
      </c>
      <c r="D173" s="24">
        <v>25906.0</v>
      </c>
      <c r="E173" s="24">
        <v>27917.0</v>
      </c>
      <c r="F173" s="24">
        <v>46371.0</v>
      </c>
      <c r="G173" s="24">
        <v>7452.0</v>
      </c>
      <c r="H173" s="24">
        <v>53823.0</v>
      </c>
      <c r="I173" s="25"/>
      <c r="J173" s="26">
        <v>-7.5053</v>
      </c>
      <c r="K173" s="26">
        <v>-35.3183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2615409.0</v>
      </c>
      <c r="B174" s="18" t="s">
        <v>3542</v>
      </c>
      <c r="C174" s="19">
        <v>21800.0</v>
      </c>
      <c r="D174" s="19">
        <v>17473.0</v>
      </c>
      <c r="E174" s="19">
        <v>18158.0</v>
      </c>
      <c r="F174" s="19">
        <v>34198.0</v>
      </c>
      <c r="G174" s="19">
        <v>1433.0</v>
      </c>
      <c r="H174" s="19">
        <v>35631.0</v>
      </c>
      <c r="I174" s="20"/>
      <c r="J174" s="21">
        <v>-8.0067</v>
      </c>
      <c r="K174" s="21">
        <v>-36.0567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2615508.0</v>
      </c>
      <c r="B175" s="23" t="s">
        <v>3546</v>
      </c>
      <c r="C175" s="24">
        <v>12394.0</v>
      </c>
      <c r="D175" s="24">
        <v>6363.0</v>
      </c>
      <c r="E175" s="24">
        <v>6692.0</v>
      </c>
      <c r="F175" s="24">
        <v>10969.0</v>
      </c>
      <c r="G175" s="24">
        <v>2086.0</v>
      </c>
      <c r="H175" s="24">
        <v>13055.0</v>
      </c>
      <c r="I175" s="25"/>
      <c r="J175" s="26">
        <v>-7.8047</v>
      </c>
      <c r="K175" s="26">
        <v>-35.24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2615607.0</v>
      </c>
      <c r="B176" s="18" t="s">
        <v>1354</v>
      </c>
      <c r="C176" s="19">
        <v>21930.0</v>
      </c>
      <c r="D176" s="19">
        <v>12889.0</v>
      </c>
      <c r="E176" s="19">
        <v>13227.0</v>
      </c>
      <c r="F176" s="19">
        <v>22463.0</v>
      </c>
      <c r="G176" s="19">
        <v>3653.0</v>
      </c>
      <c r="H176" s="19">
        <v>26116.0</v>
      </c>
      <c r="I176" s="20"/>
      <c r="J176" s="21">
        <v>-7.7619</v>
      </c>
      <c r="K176" s="21">
        <v>-40.2678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2615706.0</v>
      </c>
      <c r="B177" s="23" t="s">
        <v>2873</v>
      </c>
      <c r="C177" s="24">
        <v>15135.0</v>
      </c>
      <c r="D177" s="24">
        <v>7180.0</v>
      </c>
      <c r="E177" s="24">
        <v>7826.0</v>
      </c>
      <c r="F177" s="24">
        <v>7944.0</v>
      </c>
      <c r="G177" s="24">
        <v>7062.0</v>
      </c>
      <c r="H177" s="24">
        <v>15006.0</v>
      </c>
      <c r="I177" s="25"/>
      <c r="J177" s="26">
        <v>-6.5786</v>
      </c>
      <c r="K177" s="26">
        <v>-38.5969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2615805.0</v>
      </c>
      <c r="B178" s="18" t="s">
        <v>3551</v>
      </c>
      <c r="C178" s="19">
        <v>20801.0</v>
      </c>
      <c r="D178" s="19">
        <v>12022.0</v>
      </c>
      <c r="E178" s="19">
        <v>12232.0</v>
      </c>
      <c r="F178" s="19">
        <v>8496.0</v>
      </c>
      <c r="G178" s="19">
        <v>15758.0</v>
      </c>
      <c r="H178" s="19">
        <v>24254.0</v>
      </c>
      <c r="I178" s="20"/>
      <c r="J178" s="21">
        <v>-8.7533</v>
      </c>
      <c r="K178" s="21">
        <v>-37.3397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2615904.0</v>
      </c>
      <c r="B179" s="23" t="s">
        <v>3555</v>
      </c>
      <c r="C179" s="24">
        <v>7766.0</v>
      </c>
      <c r="D179" s="24">
        <v>3852.0</v>
      </c>
      <c r="E179" s="24">
        <v>4073.0</v>
      </c>
      <c r="F179" s="24">
        <v>6351.0</v>
      </c>
      <c r="G179" s="24">
        <v>1574.0</v>
      </c>
      <c r="H179" s="24">
        <v>7925.0</v>
      </c>
      <c r="I179" s="25"/>
      <c r="J179" s="26">
        <v>-7.6022</v>
      </c>
      <c r="K179" s="26">
        <v>-37.3114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2616001.0</v>
      </c>
      <c r="B180" s="18" t="s">
        <v>3558</v>
      </c>
      <c r="C180" s="19">
        <v>13462.0</v>
      </c>
      <c r="D180" s="19">
        <v>7869.0</v>
      </c>
      <c r="E180" s="19">
        <v>8195.0</v>
      </c>
      <c r="F180" s="19">
        <v>10351.0</v>
      </c>
      <c r="G180" s="19">
        <v>5713.0</v>
      </c>
      <c r="H180" s="19">
        <v>16064.0</v>
      </c>
      <c r="I180" s="20"/>
      <c r="J180" s="21">
        <v>-8.5747</v>
      </c>
      <c r="K180" s="21">
        <v>-36.8742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2616100.0</v>
      </c>
      <c r="B181" s="23" t="s">
        <v>3562</v>
      </c>
      <c r="C181" s="24">
        <v>8846.0</v>
      </c>
      <c r="D181" s="24">
        <v>4484.0</v>
      </c>
      <c r="E181" s="24">
        <v>4658.0</v>
      </c>
      <c r="F181" s="24">
        <v>2692.0</v>
      </c>
      <c r="G181" s="24">
        <v>6450.0</v>
      </c>
      <c r="H181" s="24">
        <v>9142.0</v>
      </c>
      <c r="I181" s="25"/>
      <c r="J181" s="26">
        <v>-7.9256</v>
      </c>
      <c r="K181" s="26">
        <v>-38.9717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2616183.0</v>
      </c>
      <c r="B182" s="18" t="s">
        <v>3565</v>
      </c>
      <c r="C182" s="19">
        <v>8536.0</v>
      </c>
      <c r="D182" s="19">
        <v>3878.0</v>
      </c>
      <c r="E182" s="19">
        <v>4016.0</v>
      </c>
      <c r="F182" s="19">
        <v>1813.0</v>
      </c>
      <c r="G182" s="19">
        <v>6081.0</v>
      </c>
      <c r="H182" s="19">
        <v>7894.0</v>
      </c>
      <c r="I182" s="20"/>
      <c r="J182" s="21">
        <v>-7.7714</v>
      </c>
      <c r="K182" s="21">
        <v>-35.85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2616209.0</v>
      </c>
      <c r="B183" s="23" t="s">
        <v>3567</v>
      </c>
      <c r="C183" s="24">
        <v>14957.0</v>
      </c>
      <c r="D183" s="24">
        <v>8976.0</v>
      </c>
      <c r="E183" s="24">
        <v>9291.0</v>
      </c>
      <c r="F183" s="24">
        <v>12978.0</v>
      </c>
      <c r="G183" s="24">
        <v>5289.0</v>
      </c>
      <c r="H183" s="24">
        <v>18267.0</v>
      </c>
      <c r="I183" s="25"/>
      <c r="J183" s="26">
        <v>-7.9028</v>
      </c>
      <c r="K183" s="26">
        <v>-35.9883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2616308.0</v>
      </c>
      <c r="B184" s="18" t="s">
        <v>3569</v>
      </c>
      <c r="C184" s="19">
        <v>28820.0</v>
      </c>
      <c r="D184" s="19">
        <v>15194.0</v>
      </c>
      <c r="E184" s="19">
        <v>15537.0</v>
      </c>
      <c r="F184" s="19">
        <v>13805.0</v>
      </c>
      <c r="G184" s="19">
        <v>16926.0</v>
      </c>
      <c r="H184" s="19">
        <v>30731.0</v>
      </c>
      <c r="I184" s="20"/>
      <c r="J184" s="21">
        <v>-7.6569</v>
      </c>
      <c r="K184" s="21">
        <v>-35.3267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2616407.0</v>
      </c>
      <c r="B185" s="23" t="s">
        <v>3572</v>
      </c>
      <c r="C185" s="24">
        <v>117609.0</v>
      </c>
      <c r="D185" s="24">
        <v>62685.0</v>
      </c>
      <c r="E185" s="24">
        <v>67855.0</v>
      </c>
      <c r="F185" s="24">
        <v>113481.0</v>
      </c>
      <c r="G185" s="24">
        <v>17059.0</v>
      </c>
      <c r="H185" s="24">
        <v>130540.0</v>
      </c>
      <c r="I185" s="25"/>
      <c r="J185" s="26">
        <v>-8.1181</v>
      </c>
      <c r="K185" s="26">
        <v>-35.2914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36">
        <v>2616506.0</v>
      </c>
      <c r="B186" s="137" t="s">
        <v>3574</v>
      </c>
      <c r="C186" s="138">
        <v>13597.0</v>
      </c>
      <c r="D186" s="138">
        <v>6996.0</v>
      </c>
      <c r="E186" s="138">
        <v>7096.0</v>
      </c>
      <c r="F186" s="138">
        <v>9165.0</v>
      </c>
      <c r="G186" s="138">
        <v>4927.0</v>
      </c>
      <c r="H186" s="138">
        <v>14092.0</v>
      </c>
      <c r="I186" s="20"/>
      <c r="J186" s="21">
        <v>-8.8022</v>
      </c>
      <c r="K186" s="21">
        <v>-35.6269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70" t="s">
        <v>81</v>
      </c>
      <c r="B187" s="71" t="s">
        <v>53</v>
      </c>
      <c r="C187" s="72">
        <f t="shared" ref="C187:H187" si="1">SUM(C2:C186)</f>
        <v>7918344</v>
      </c>
      <c r="D187" s="72">
        <f t="shared" si="1"/>
        <v>4229897</v>
      </c>
      <c r="E187" s="72">
        <f t="shared" si="1"/>
        <v>4566135</v>
      </c>
      <c r="F187" s="72">
        <f t="shared" si="1"/>
        <v>7049868</v>
      </c>
      <c r="G187" s="72">
        <f t="shared" si="1"/>
        <v>1746164</v>
      </c>
      <c r="H187" s="72">
        <f t="shared" si="1"/>
        <v>8796032</v>
      </c>
      <c r="I187" s="73">
        <f>COUNTA($A$2:A186)</f>
        <v>185</v>
      </c>
      <c r="J187" s="140"/>
      <c r="K187" s="140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9.5" customHeight="1">
      <c r="A188" s="139" t="s">
        <v>3582</v>
      </c>
      <c r="B188" s="132"/>
      <c r="C188" s="146"/>
      <c r="D188" s="146"/>
      <c r="E188" s="146"/>
      <c r="F188" s="146"/>
      <c r="G188" s="146"/>
      <c r="H188" s="146"/>
      <c r="I188" s="132"/>
      <c r="J188" s="77"/>
      <c r="K188" s="77"/>
      <c r="L188" s="132"/>
      <c r="M188" s="132"/>
      <c r="N188" s="132"/>
      <c r="O188" s="132"/>
      <c r="P188" s="132"/>
      <c r="Q188" s="132"/>
      <c r="R188" s="132"/>
      <c r="S188" s="132"/>
      <c r="T188" s="132"/>
      <c r="U188" s="132"/>
      <c r="V188" s="132"/>
      <c r="W188" s="132"/>
      <c r="X188" s="132"/>
      <c r="Y188" s="132"/>
      <c r="Z188" s="132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2010&amp;CPERNAMBUCO&amp;RDE</oddHeader>
  </headerFooter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1" width="10.57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2200053.0</v>
      </c>
      <c r="B2" s="18" t="s">
        <v>3447</v>
      </c>
      <c r="C2" s="19">
        <v>5147.0</v>
      </c>
      <c r="D2" s="19">
        <v>3459.0</v>
      </c>
      <c r="E2" s="19">
        <v>3290.0</v>
      </c>
      <c r="F2" s="19">
        <v>901.0</v>
      </c>
      <c r="G2" s="19">
        <v>5848.0</v>
      </c>
      <c r="H2" s="19">
        <v>6749.0</v>
      </c>
      <c r="I2" s="20"/>
      <c r="J2" s="21">
        <v>-8.215</v>
      </c>
      <c r="K2" s="21">
        <v>-41.0817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2200103.0</v>
      </c>
      <c r="B3" s="23" t="s">
        <v>3450</v>
      </c>
      <c r="C3" s="24">
        <v>5340.0</v>
      </c>
      <c r="D3" s="24">
        <v>2467.0</v>
      </c>
      <c r="E3" s="24">
        <v>2647.0</v>
      </c>
      <c r="F3" s="24">
        <v>3617.0</v>
      </c>
      <c r="G3" s="24">
        <v>1497.0</v>
      </c>
      <c r="H3" s="24">
        <v>5114.0</v>
      </c>
      <c r="I3" s="25"/>
      <c r="J3" s="26">
        <v>-5.7989</v>
      </c>
      <c r="K3" s="26">
        <v>-42.6689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2200202.0</v>
      </c>
      <c r="B4" s="18" t="s">
        <v>207</v>
      </c>
      <c r="C4" s="19">
        <v>14517.0</v>
      </c>
      <c r="D4" s="19">
        <v>7813.0</v>
      </c>
      <c r="E4" s="19">
        <v>8648.0</v>
      </c>
      <c r="F4" s="19">
        <v>14549.0</v>
      </c>
      <c r="G4" s="19">
        <v>1912.0</v>
      </c>
      <c r="H4" s="19">
        <v>16461.0</v>
      </c>
      <c r="I4" s="20"/>
      <c r="J4" s="21">
        <v>-5.8922</v>
      </c>
      <c r="K4" s="21">
        <v>-42.6361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2200251.0</v>
      </c>
      <c r="B5" s="23" t="s">
        <v>3452</v>
      </c>
      <c r="C5" s="24">
        <v>6868.0</v>
      </c>
      <c r="D5" s="24">
        <v>3687.0</v>
      </c>
      <c r="E5" s="24">
        <v>3662.0</v>
      </c>
      <c r="F5" s="24">
        <v>2669.0</v>
      </c>
      <c r="G5" s="24">
        <v>4680.0</v>
      </c>
      <c r="H5" s="24">
        <v>7349.0</v>
      </c>
      <c r="I5" s="25"/>
      <c r="J5" s="26">
        <v>-7.0075</v>
      </c>
      <c r="K5" s="26">
        <v>-40.9389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2200277.0</v>
      </c>
      <c r="B6" s="18" t="s">
        <v>3455</v>
      </c>
      <c r="C6" s="19">
        <v>4713.0</v>
      </c>
      <c r="D6" s="19">
        <v>2556.0</v>
      </c>
      <c r="E6" s="19">
        <v>2595.0</v>
      </c>
      <c r="F6" s="19">
        <v>2837.0</v>
      </c>
      <c r="G6" s="19">
        <v>2314.0</v>
      </c>
      <c r="H6" s="19">
        <v>5151.0</v>
      </c>
      <c r="I6" s="20"/>
      <c r="J6" s="21">
        <v>-7.2428</v>
      </c>
      <c r="K6" s="21">
        <v>-40.8575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2200301.0</v>
      </c>
      <c r="B7" s="23" t="s">
        <v>3457</v>
      </c>
      <c r="C7" s="24">
        <v>12000.0</v>
      </c>
      <c r="D7" s="24">
        <v>6966.0</v>
      </c>
      <c r="E7" s="24">
        <v>6688.0</v>
      </c>
      <c r="F7" s="24">
        <v>6714.0</v>
      </c>
      <c r="G7" s="24">
        <v>6940.0</v>
      </c>
      <c r="H7" s="24">
        <v>13654.0</v>
      </c>
      <c r="I7" s="25"/>
      <c r="J7" s="26">
        <v>-5.2511</v>
      </c>
      <c r="K7" s="26">
        <v>-42.2103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2200400.0</v>
      </c>
      <c r="B8" s="18" t="s">
        <v>3459</v>
      </c>
      <c r="C8" s="19">
        <v>39122.0</v>
      </c>
      <c r="D8" s="19">
        <v>19114.0</v>
      </c>
      <c r="E8" s="19">
        <v>19709.0</v>
      </c>
      <c r="F8" s="19">
        <v>27391.0</v>
      </c>
      <c r="G8" s="19">
        <v>11432.0</v>
      </c>
      <c r="H8" s="19">
        <v>38823.0</v>
      </c>
      <c r="I8" s="20"/>
      <c r="J8" s="21">
        <v>-5.0381</v>
      </c>
      <c r="K8" s="21">
        <v>-42.46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2200459.0</v>
      </c>
      <c r="B9" s="23" t="s">
        <v>3463</v>
      </c>
      <c r="C9" s="24">
        <v>4211.0</v>
      </c>
      <c r="D9" s="24">
        <v>2651.0</v>
      </c>
      <c r="E9" s="24">
        <v>2400.0</v>
      </c>
      <c r="F9" s="24">
        <v>1849.0</v>
      </c>
      <c r="G9" s="24">
        <v>3202.0</v>
      </c>
      <c r="H9" s="24">
        <v>5051.0</v>
      </c>
      <c r="I9" s="25"/>
      <c r="J9" s="26">
        <v>-8.4244</v>
      </c>
      <c r="K9" s="26">
        <v>-43.7772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2200509.0</v>
      </c>
      <c r="B10" s="18" t="s">
        <v>3464</v>
      </c>
      <c r="C10" s="19">
        <v>16884.0</v>
      </c>
      <c r="D10" s="19">
        <v>8331.0</v>
      </c>
      <c r="E10" s="19">
        <v>8810.0</v>
      </c>
      <c r="F10" s="19">
        <v>8775.0</v>
      </c>
      <c r="G10" s="19">
        <v>8366.0</v>
      </c>
      <c r="H10" s="19">
        <v>17141.0</v>
      </c>
      <c r="I10" s="20"/>
      <c r="J10" s="21">
        <v>-6.2411</v>
      </c>
      <c r="K10" s="21">
        <v>-42.8547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2200608.0</v>
      </c>
      <c r="B11" s="23" t="s">
        <v>3466</v>
      </c>
      <c r="C11" s="24">
        <v>6788.0</v>
      </c>
      <c r="D11" s="24">
        <v>3233.0</v>
      </c>
      <c r="E11" s="24">
        <v>3437.0</v>
      </c>
      <c r="F11" s="24">
        <v>5212.0</v>
      </c>
      <c r="G11" s="24">
        <v>1458.0</v>
      </c>
      <c r="H11" s="24">
        <v>6670.0</v>
      </c>
      <c r="I11" s="25"/>
      <c r="J11" s="26">
        <v>-6.0856</v>
      </c>
      <c r="K11" s="26">
        <v>-42.7392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2200707.0</v>
      </c>
      <c r="B12" s="18" t="s">
        <v>3467</v>
      </c>
      <c r="C12" s="19">
        <v>7166.0</v>
      </c>
      <c r="D12" s="19">
        <v>4641.0</v>
      </c>
      <c r="E12" s="19">
        <v>4453.0</v>
      </c>
      <c r="F12" s="19">
        <v>4504.0</v>
      </c>
      <c r="G12" s="19">
        <v>4590.0</v>
      </c>
      <c r="H12" s="19">
        <v>9094.0</v>
      </c>
      <c r="I12" s="20"/>
      <c r="J12" s="21">
        <v>-9.1894</v>
      </c>
      <c r="K12" s="21">
        <v>-43.0458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2200806.0</v>
      </c>
      <c r="B13" s="23" t="s">
        <v>3470</v>
      </c>
      <c r="C13" s="24">
        <v>2851.0</v>
      </c>
      <c r="D13" s="24">
        <v>1562.0</v>
      </c>
      <c r="E13" s="24">
        <v>1484.0</v>
      </c>
      <c r="F13" s="24">
        <v>2227.0</v>
      </c>
      <c r="G13" s="24">
        <v>819.0</v>
      </c>
      <c r="H13" s="24">
        <v>3046.0</v>
      </c>
      <c r="I13" s="25"/>
      <c r="J13" s="26">
        <v>-7.2192</v>
      </c>
      <c r="K13" s="26">
        <v>-44.1975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2200905.0</v>
      </c>
      <c r="B14" s="18" t="s">
        <v>3472</v>
      </c>
      <c r="C14" s="19">
        <v>6025.0</v>
      </c>
      <c r="D14" s="19">
        <v>2866.0</v>
      </c>
      <c r="E14" s="19">
        <v>2915.0</v>
      </c>
      <c r="F14" s="19">
        <v>3432.0</v>
      </c>
      <c r="G14" s="19">
        <v>2349.0</v>
      </c>
      <c r="H14" s="19">
        <v>5781.0</v>
      </c>
      <c r="I14" s="20"/>
      <c r="J14" s="21">
        <v>-6.1189</v>
      </c>
      <c r="K14" s="21">
        <v>-41.7931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2200954.0</v>
      </c>
      <c r="B15" s="23" t="s">
        <v>3474</v>
      </c>
      <c r="C15" s="24">
        <v>0.0</v>
      </c>
      <c r="D15" s="24">
        <v>1274.0</v>
      </c>
      <c r="E15" s="24">
        <v>1168.0</v>
      </c>
      <c r="F15" s="24">
        <v>238.0</v>
      </c>
      <c r="G15" s="24">
        <v>2204.0</v>
      </c>
      <c r="H15" s="24">
        <v>2442.0</v>
      </c>
      <c r="I15" s="25"/>
      <c r="J15" s="26">
        <v>-6.906111111111111</v>
      </c>
      <c r="K15" s="26">
        <v>-41.2625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2201002.0</v>
      </c>
      <c r="B16" s="18" t="s">
        <v>3477</v>
      </c>
      <c r="C16" s="19">
        <v>4909.0</v>
      </c>
      <c r="D16" s="19">
        <v>2316.0</v>
      </c>
      <c r="E16" s="19">
        <v>2372.0</v>
      </c>
      <c r="F16" s="19">
        <v>2433.0</v>
      </c>
      <c r="G16" s="19">
        <v>2255.0</v>
      </c>
      <c r="H16" s="19">
        <v>4688.0</v>
      </c>
      <c r="I16" s="20"/>
      <c r="J16" s="21">
        <v>-6.6547</v>
      </c>
      <c r="K16" s="21">
        <v>-42.5317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2201051.0</v>
      </c>
      <c r="B17" s="23" t="s">
        <v>3480</v>
      </c>
      <c r="C17" s="24">
        <v>6933.0</v>
      </c>
      <c r="D17" s="24">
        <v>3825.0</v>
      </c>
      <c r="E17" s="24">
        <v>3678.0</v>
      </c>
      <c r="F17" s="24">
        <v>3378.0</v>
      </c>
      <c r="G17" s="24">
        <v>4125.0</v>
      </c>
      <c r="H17" s="24">
        <v>7503.0</v>
      </c>
      <c r="I17" s="25"/>
      <c r="J17" s="26">
        <v>-5.8656</v>
      </c>
      <c r="K17" s="26">
        <v>-41.0394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2201101.0</v>
      </c>
      <c r="B18" s="18" t="s">
        <v>3483</v>
      </c>
      <c r="C18" s="19">
        <v>9625.0</v>
      </c>
      <c r="D18" s="19">
        <v>5581.0</v>
      </c>
      <c r="E18" s="19">
        <v>5486.0</v>
      </c>
      <c r="F18" s="19">
        <v>6714.0</v>
      </c>
      <c r="G18" s="19">
        <v>4353.0</v>
      </c>
      <c r="H18" s="19">
        <v>11067.0</v>
      </c>
      <c r="I18" s="20"/>
      <c r="J18" s="21">
        <v>-10.1367</v>
      </c>
      <c r="K18" s="21">
        <v>-43.9486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2201150.0</v>
      </c>
      <c r="B19" s="23" t="s">
        <v>3486</v>
      </c>
      <c r="C19" s="24">
        <v>7779.0</v>
      </c>
      <c r="D19" s="24">
        <v>5466.0</v>
      </c>
      <c r="E19" s="24">
        <v>5050.0</v>
      </c>
      <c r="F19" s="24">
        <v>6487.0</v>
      </c>
      <c r="G19" s="24">
        <v>4029.0</v>
      </c>
      <c r="H19" s="24">
        <v>10516.0</v>
      </c>
      <c r="I19" s="25"/>
      <c r="J19" s="26">
        <v>-7.8503</v>
      </c>
      <c r="K19" s="26">
        <v>-45.2136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2201176.0</v>
      </c>
      <c r="B20" s="18" t="s">
        <v>3489</v>
      </c>
      <c r="C20" s="19">
        <v>4107.0</v>
      </c>
      <c r="D20" s="19">
        <v>1821.0</v>
      </c>
      <c r="E20" s="19">
        <v>2031.0</v>
      </c>
      <c r="F20" s="19">
        <v>2032.0</v>
      </c>
      <c r="G20" s="19">
        <v>1820.0</v>
      </c>
      <c r="H20" s="19">
        <v>3852.0</v>
      </c>
      <c r="I20" s="20"/>
      <c r="J20" s="21">
        <v>-6.5167</v>
      </c>
      <c r="K20" s="21">
        <v>-42.1144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2201200.0</v>
      </c>
      <c r="B21" s="23" t="s">
        <v>3492</v>
      </c>
      <c r="C21" s="24">
        <v>40891.0</v>
      </c>
      <c r="D21" s="24">
        <v>22562.0</v>
      </c>
      <c r="E21" s="24">
        <v>22288.0</v>
      </c>
      <c r="F21" s="24">
        <v>22126.0</v>
      </c>
      <c r="G21" s="24">
        <v>22724.0</v>
      </c>
      <c r="H21" s="24">
        <v>44850.0</v>
      </c>
      <c r="I21" s="25"/>
      <c r="J21" s="26">
        <v>-4.2444</v>
      </c>
      <c r="K21" s="26">
        <v>-42.2944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2201309.0</v>
      </c>
      <c r="B22" s="18" t="s">
        <v>3494</v>
      </c>
      <c r="C22" s="19">
        <v>3098.0</v>
      </c>
      <c r="D22" s="19">
        <v>1690.0</v>
      </c>
      <c r="E22" s="19">
        <v>1544.0</v>
      </c>
      <c r="F22" s="19">
        <v>1875.0</v>
      </c>
      <c r="G22" s="19">
        <v>1359.0</v>
      </c>
      <c r="H22" s="19">
        <v>3234.0</v>
      </c>
      <c r="I22" s="20"/>
      <c r="J22" s="21">
        <v>-9.9253</v>
      </c>
      <c r="K22" s="21">
        <v>-45.475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2201408.0</v>
      </c>
      <c r="B23" s="23" t="s">
        <v>3497</v>
      </c>
      <c r="C23" s="24">
        <v>6787.0</v>
      </c>
      <c r="D23" s="24">
        <v>3231.0</v>
      </c>
      <c r="E23" s="24">
        <v>3378.0</v>
      </c>
      <c r="F23" s="24">
        <v>4789.0</v>
      </c>
      <c r="G23" s="24">
        <v>1820.0</v>
      </c>
      <c r="H23" s="24">
        <v>6609.0</v>
      </c>
      <c r="I23" s="25"/>
      <c r="J23" s="26">
        <v>-5.8169</v>
      </c>
      <c r="K23" s="26">
        <v>-42.5131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2201507.0</v>
      </c>
      <c r="B24" s="18" t="s">
        <v>213</v>
      </c>
      <c r="C24" s="19">
        <v>24127.0</v>
      </c>
      <c r="D24" s="19">
        <v>13055.0</v>
      </c>
      <c r="E24" s="19">
        <v>12731.0</v>
      </c>
      <c r="F24" s="19">
        <v>9619.0</v>
      </c>
      <c r="G24" s="19">
        <v>16167.0</v>
      </c>
      <c r="H24" s="19">
        <v>25786.0</v>
      </c>
      <c r="I24" s="20"/>
      <c r="J24" s="21">
        <v>-4.025</v>
      </c>
      <c r="K24" s="21">
        <v>-42.075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2201556.0</v>
      </c>
      <c r="B25" s="23" t="s">
        <v>3501</v>
      </c>
      <c r="C25" s="24">
        <v>2963.0</v>
      </c>
      <c r="D25" s="24">
        <v>1936.0</v>
      </c>
      <c r="E25" s="24">
        <v>1842.0</v>
      </c>
      <c r="F25" s="24">
        <v>1243.0</v>
      </c>
      <c r="G25" s="24">
        <v>2535.0</v>
      </c>
      <c r="H25" s="24">
        <v>3778.0</v>
      </c>
      <c r="I25" s="25"/>
      <c r="J25" s="26">
        <v>-7.9889</v>
      </c>
      <c r="K25" s="26">
        <v>-41.8683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2201572.0</v>
      </c>
      <c r="B26" s="18" t="s">
        <v>3503</v>
      </c>
      <c r="C26" s="19">
        <v>2429.0</v>
      </c>
      <c r="D26" s="19">
        <v>1682.0</v>
      </c>
      <c r="E26" s="19">
        <v>1602.0</v>
      </c>
      <c r="F26" s="19">
        <v>1603.0</v>
      </c>
      <c r="G26" s="19">
        <v>1681.0</v>
      </c>
      <c r="H26" s="19">
        <v>3284.0</v>
      </c>
      <c r="I26" s="20"/>
      <c r="J26" s="21">
        <v>-7.3761</v>
      </c>
      <c r="K26" s="21">
        <v>-40.9717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2201606.0</v>
      </c>
      <c r="B27" s="23" t="s">
        <v>3505</v>
      </c>
      <c r="C27" s="24">
        <v>9712.0</v>
      </c>
      <c r="D27" s="24">
        <v>5014.0</v>
      </c>
      <c r="E27" s="24">
        <v>4897.0</v>
      </c>
      <c r="F27" s="24">
        <v>6261.0</v>
      </c>
      <c r="G27" s="24">
        <v>3650.0</v>
      </c>
      <c r="H27" s="24">
        <v>9911.0</v>
      </c>
      <c r="I27" s="25"/>
      <c r="J27" s="26">
        <v>-5.4558</v>
      </c>
      <c r="K27" s="26">
        <v>-42.3603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2201705.0</v>
      </c>
      <c r="B28" s="137" t="s">
        <v>3507</v>
      </c>
      <c r="C28" s="138">
        <v>5117.0</v>
      </c>
      <c r="D28" s="138">
        <v>2679.0</v>
      </c>
      <c r="E28" s="138">
        <v>2640.0</v>
      </c>
      <c r="F28" s="138">
        <v>3894.0</v>
      </c>
      <c r="G28" s="138">
        <v>1425.0</v>
      </c>
      <c r="H28" s="138">
        <v>5319.0</v>
      </c>
      <c r="I28" s="20"/>
      <c r="J28" s="21">
        <v>-7.6411</v>
      </c>
      <c r="K28" s="21">
        <v>-43.9514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2201739.0</v>
      </c>
      <c r="B29" s="23" t="s">
        <v>3509</v>
      </c>
      <c r="C29" s="24">
        <v>8640.0</v>
      </c>
      <c r="D29" s="24">
        <v>3114.0</v>
      </c>
      <c r="E29" s="24">
        <v>2901.0</v>
      </c>
      <c r="F29" s="24">
        <v>1678.0</v>
      </c>
      <c r="G29" s="24">
        <v>4337.0</v>
      </c>
      <c r="H29" s="24">
        <v>6015.0</v>
      </c>
      <c r="I29" s="25"/>
      <c r="J29" s="26">
        <v>-8.1483</v>
      </c>
      <c r="K29" s="26">
        <v>-40.7956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2201770.0</v>
      </c>
      <c r="B30" s="18" t="s">
        <v>3511</v>
      </c>
      <c r="C30" s="19">
        <v>5170.0</v>
      </c>
      <c r="D30" s="19">
        <v>3204.0</v>
      </c>
      <c r="E30" s="19">
        <v>3095.0</v>
      </c>
      <c r="F30" s="19">
        <v>1524.0</v>
      </c>
      <c r="G30" s="19">
        <v>4775.0</v>
      </c>
      <c r="H30" s="19">
        <v>6299.0</v>
      </c>
      <c r="I30" s="20"/>
      <c r="J30" s="21">
        <v>-4.4111</v>
      </c>
      <c r="K30" s="21">
        <v>-42.0861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2201804.0</v>
      </c>
      <c r="B31" s="23" t="s">
        <v>3515</v>
      </c>
      <c r="C31" s="24">
        <v>4208.0</v>
      </c>
      <c r="D31" s="24">
        <v>2135.0</v>
      </c>
      <c r="E31" s="24">
        <v>2211.0</v>
      </c>
      <c r="F31" s="24">
        <v>1730.0</v>
      </c>
      <c r="G31" s="24">
        <v>2616.0</v>
      </c>
      <c r="H31" s="24">
        <v>4346.0</v>
      </c>
      <c r="I31" s="25"/>
      <c r="J31" s="26">
        <v>-22.1361</v>
      </c>
      <c r="K31" s="26">
        <v>-48.5181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2201903.0</v>
      </c>
      <c r="B32" s="18" t="s">
        <v>2550</v>
      </c>
      <c r="C32" s="19">
        <v>15924.0</v>
      </c>
      <c r="D32" s="19">
        <v>11306.0</v>
      </c>
      <c r="E32" s="19">
        <v>11326.0</v>
      </c>
      <c r="F32" s="19">
        <v>17627.0</v>
      </c>
      <c r="G32" s="19">
        <v>5005.0</v>
      </c>
      <c r="H32" s="19">
        <v>22632.0</v>
      </c>
      <c r="I32" s="20"/>
      <c r="J32" s="21">
        <v>-5.9839</v>
      </c>
      <c r="K32" s="21">
        <v>-35.5814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2201919.0</v>
      </c>
      <c r="B33" s="23" t="s">
        <v>3519</v>
      </c>
      <c r="C33" s="24">
        <v>4625.0</v>
      </c>
      <c r="D33" s="24">
        <v>2747.0</v>
      </c>
      <c r="E33" s="24">
        <v>2557.0</v>
      </c>
      <c r="F33" s="24">
        <v>1654.0</v>
      </c>
      <c r="G33" s="24">
        <v>3650.0</v>
      </c>
      <c r="H33" s="24">
        <v>5304.0</v>
      </c>
      <c r="I33" s="25"/>
      <c r="J33" s="26">
        <v>-3.1908</v>
      </c>
      <c r="K33" s="26">
        <v>-41.6442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2201929.0</v>
      </c>
      <c r="B34" s="18" t="s">
        <v>3521</v>
      </c>
      <c r="C34" s="19">
        <v>4881.0</v>
      </c>
      <c r="D34" s="19">
        <v>2695.0</v>
      </c>
      <c r="E34" s="19">
        <v>2698.0</v>
      </c>
      <c r="F34" s="19">
        <v>1635.0</v>
      </c>
      <c r="G34" s="19">
        <v>3758.0</v>
      </c>
      <c r="H34" s="19">
        <v>5393.0</v>
      </c>
      <c r="I34" s="20"/>
      <c r="J34" s="21">
        <v>-9.1658</v>
      </c>
      <c r="K34" s="21">
        <v>-42.8742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2201945.0</v>
      </c>
      <c r="B35" s="23" t="s">
        <v>3525</v>
      </c>
      <c r="C35" s="24">
        <v>5567.0</v>
      </c>
      <c r="D35" s="24">
        <v>3080.0</v>
      </c>
      <c r="E35" s="24">
        <v>3113.0</v>
      </c>
      <c r="F35" s="24">
        <v>2666.0</v>
      </c>
      <c r="G35" s="24">
        <v>3527.0</v>
      </c>
      <c r="H35" s="24">
        <v>6193.0</v>
      </c>
      <c r="I35" s="25"/>
      <c r="J35" s="26">
        <v>-4.4867</v>
      </c>
      <c r="K35" s="26">
        <v>-42.0739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2201960.0</v>
      </c>
      <c r="B36" s="18" t="s">
        <v>3526</v>
      </c>
      <c r="C36" s="19">
        <v>7366.0</v>
      </c>
      <c r="D36" s="19">
        <v>4073.0</v>
      </c>
      <c r="E36" s="19">
        <v>3888.0</v>
      </c>
      <c r="F36" s="19">
        <v>3478.0</v>
      </c>
      <c r="G36" s="19">
        <v>4483.0</v>
      </c>
      <c r="H36" s="19">
        <v>7961.0</v>
      </c>
      <c r="I36" s="20"/>
      <c r="J36" s="21">
        <v>-4.1317</v>
      </c>
      <c r="K36" s="21">
        <v>-41.7811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2201988.0</v>
      </c>
      <c r="B37" s="23" t="s">
        <v>3529</v>
      </c>
      <c r="C37" s="24">
        <v>3986.0</v>
      </c>
      <c r="D37" s="24">
        <v>1946.0</v>
      </c>
      <c r="E37" s="24">
        <v>1906.0</v>
      </c>
      <c r="F37" s="24">
        <v>1426.0</v>
      </c>
      <c r="G37" s="24">
        <v>2426.0</v>
      </c>
      <c r="H37" s="24">
        <v>3852.0</v>
      </c>
      <c r="I37" s="25"/>
      <c r="J37" s="26">
        <v>-8.2139</v>
      </c>
      <c r="K37" s="26">
        <v>-42.8256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2202000.0</v>
      </c>
      <c r="B38" s="18" t="s">
        <v>3532</v>
      </c>
      <c r="C38" s="19">
        <v>18598.0</v>
      </c>
      <c r="D38" s="19">
        <v>9623.0</v>
      </c>
      <c r="E38" s="19">
        <v>9451.0</v>
      </c>
      <c r="F38" s="19">
        <v>10294.0</v>
      </c>
      <c r="G38" s="19">
        <v>8780.0</v>
      </c>
      <c r="H38" s="19">
        <v>19074.0</v>
      </c>
      <c r="I38" s="20"/>
      <c r="J38" s="21">
        <v>-3.175</v>
      </c>
      <c r="K38" s="21">
        <v>-41.8669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2202026.0</v>
      </c>
      <c r="B39" s="23" t="s">
        <v>3534</v>
      </c>
      <c r="C39" s="24">
        <v>7284.0</v>
      </c>
      <c r="D39" s="24">
        <v>4143.0</v>
      </c>
      <c r="E39" s="24">
        <v>3834.0</v>
      </c>
      <c r="F39" s="24">
        <v>2421.0</v>
      </c>
      <c r="G39" s="24">
        <v>5556.0</v>
      </c>
      <c r="H39" s="24">
        <v>7977.0</v>
      </c>
      <c r="I39" s="25"/>
      <c r="J39" s="26">
        <v>-5.3119</v>
      </c>
      <c r="K39" s="26">
        <v>-41.0972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2202059.0</v>
      </c>
      <c r="B40" s="18" t="s">
        <v>3536</v>
      </c>
      <c r="C40" s="19">
        <v>8498.0</v>
      </c>
      <c r="D40" s="19">
        <v>5095.0</v>
      </c>
      <c r="E40" s="19">
        <v>4832.0</v>
      </c>
      <c r="F40" s="19">
        <v>1657.0</v>
      </c>
      <c r="G40" s="19">
        <v>8270.0</v>
      </c>
      <c r="H40" s="19">
        <v>9927.0</v>
      </c>
      <c r="I40" s="20"/>
      <c r="J40" s="21">
        <v>-4.4764</v>
      </c>
      <c r="K40" s="21">
        <v>-42.3092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2202075.0</v>
      </c>
      <c r="B41" s="23" t="s">
        <v>3538</v>
      </c>
      <c r="C41" s="24">
        <v>2667.0</v>
      </c>
      <c r="D41" s="24">
        <v>1699.0</v>
      </c>
      <c r="E41" s="24">
        <v>1644.0</v>
      </c>
      <c r="F41" s="24">
        <v>1112.0</v>
      </c>
      <c r="G41" s="24">
        <v>2231.0</v>
      </c>
      <c r="H41" s="24">
        <v>3343.0</v>
      </c>
      <c r="I41" s="25"/>
      <c r="J41" s="26">
        <v>-6.7661</v>
      </c>
      <c r="K41" s="26">
        <v>-42.3917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2202083.0</v>
      </c>
      <c r="B42" s="18" t="s">
        <v>3540</v>
      </c>
      <c r="C42" s="19">
        <v>6122.0</v>
      </c>
      <c r="D42" s="19">
        <v>3742.0</v>
      </c>
      <c r="E42" s="19">
        <v>3421.0</v>
      </c>
      <c r="F42" s="19">
        <v>2699.0</v>
      </c>
      <c r="G42" s="19">
        <v>4464.0</v>
      </c>
      <c r="H42" s="19">
        <v>7163.0</v>
      </c>
      <c r="I42" s="20"/>
      <c r="J42" s="21">
        <v>-2.9278</v>
      </c>
      <c r="K42" s="21">
        <v>-41.3361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2202091.0</v>
      </c>
      <c r="B43" s="23" t="s">
        <v>3543</v>
      </c>
      <c r="C43" s="24">
        <v>5481.0</v>
      </c>
      <c r="D43" s="24">
        <v>2839.0</v>
      </c>
      <c r="E43" s="24">
        <v>2829.0</v>
      </c>
      <c r="F43" s="24">
        <v>1660.0</v>
      </c>
      <c r="G43" s="24">
        <v>4008.0</v>
      </c>
      <c r="H43" s="24">
        <v>5668.0</v>
      </c>
      <c r="I43" s="25"/>
      <c r="J43" s="26">
        <v>-7.3319</v>
      </c>
      <c r="K43" s="26">
        <v>-40.6372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2202109.0</v>
      </c>
      <c r="B44" s="18" t="s">
        <v>3545</v>
      </c>
      <c r="C44" s="19">
        <v>5141.0</v>
      </c>
      <c r="D44" s="19">
        <v>2713.0</v>
      </c>
      <c r="E44" s="19">
        <v>2693.0</v>
      </c>
      <c r="F44" s="19">
        <v>1805.0</v>
      </c>
      <c r="G44" s="19">
        <v>3601.0</v>
      </c>
      <c r="H44" s="19">
        <v>5406.0</v>
      </c>
      <c r="I44" s="20"/>
      <c r="J44" s="21">
        <v>-7.6603</v>
      </c>
      <c r="K44" s="21">
        <v>-41.8817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2202117.0</v>
      </c>
      <c r="B45" s="23" t="s">
        <v>3548</v>
      </c>
      <c r="C45" s="24">
        <v>4451.0</v>
      </c>
      <c r="D45" s="24">
        <v>2405.0</v>
      </c>
      <c r="E45" s="24">
        <v>2291.0</v>
      </c>
      <c r="F45" s="24">
        <v>1224.0</v>
      </c>
      <c r="G45" s="24">
        <v>3472.0</v>
      </c>
      <c r="H45" s="24">
        <v>4696.0</v>
      </c>
      <c r="I45" s="25"/>
      <c r="J45" s="26">
        <v>-8.3756</v>
      </c>
      <c r="K45" s="26">
        <v>-41.8356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2202133.0</v>
      </c>
      <c r="B46" s="18" t="s">
        <v>3550</v>
      </c>
      <c r="C46" s="19">
        <v>4882.0</v>
      </c>
      <c r="D46" s="19">
        <v>2840.0</v>
      </c>
      <c r="E46" s="19">
        <v>2752.0</v>
      </c>
      <c r="F46" s="19">
        <v>1569.0</v>
      </c>
      <c r="G46" s="19">
        <v>4023.0</v>
      </c>
      <c r="H46" s="19">
        <v>5592.0</v>
      </c>
      <c r="I46" s="20"/>
      <c r="J46" s="21">
        <v>-7.1317</v>
      </c>
      <c r="K46" s="21">
        <v>-41.0361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2202174.0</v>
      </c>
      <c r="B47" s="23" t="s">
        <v>3552</v>
      </c>
      <c r="C47" s="24">
        <v>5743.0</v>
      </c>
      <c r="D47" s="24">
        <v>3466.0</v>
      </c>
      <c r="E47" s="24">
        <v>3337.0</v>
      </c>
      <c r="F47" s="24">
        <v>1430.0</v>
      </c>
      <c r="G47" s="24">
        <v>5373.0</v>
      </c>
      <c r="H47" s="24">
        <v>6803.0</v>
      </c>
      <c r="I47" s="25"/>
      <c r="J47" s="26">
        <v>-3.8122</v>
      </c>
      <c r="K47" s="26">
        <v>-42.6286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2202208.0</v>
      </c>
      <c r="B48" s="18" t="s">
        <v>3554</v>
      </c>
      <c r="C48" s="19">
        <v>43126.0</v>
      </c>
      <c r="D48" s="19">
        <v>21781.0</v>
      </c>
      <c r="E48" s="19">
        <v>23399.0</v>
      </c>
      <c r="F48" s="19">
        <v>33524.0</v>
      </c>
      <c r="G48" s="19">
        <v>11656.0</v>
      </c>
      <c r="H48" s="19">
        <v>45180.0</v>
      </c>
      <c r="I48" s="20"/>
      <c r="J48" s="21">
        <v>-4.8278</v>
      </c>
      <c r="K48" s="21">
        <v>-42.1686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2202251.0</v>
      </c>
      <c r="B49" s="23" t="s">
        <v>3556</v>
      </c>
      <c r="C49" s="24">
        <v>4114.0</v>
      </c>
      <c r="D49" s="24">
        <v>2028.0</v>
      </c>
      <c r="E49" s="24">
        <v>1894.0</v>
      </c>
      <c r="F49" s="24">
        <v>1741.0</v>
      </c>
      <c r="G49" s="24">
        <v>2181.0</v>
      </c>
      <c r="H49" s="24">
        <v>3922.0</v>
      </c>
      <c r="I49" s="25"/>
      <c r="J49" s="26">
        <v>-7.6881</v>
      </c>
      <c r="K49" s="26">
        <v>-43.7206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2202307.0</v>
      </c>
      <c r="B50" s="18" t="s">
        <v>3559</v>
      </c>
      <c r="C50" s="19">
        <v>18371.0</v>
      </c>
      <c r="D50" s="19">
        <v>9960.0</v>
      </c>
      <c r="E50" s="19">
        <v>10075.0</v>
      </c>
      <c r="F50" s="19">
        <v>11140.0</v>
      </c>
      <c r="G50" s="19">
        <v>8895.0</v>
      </c>
      <c r="H50" s="19">
        <v>20035.0</v>
      </c>
      <c r="I50" s="20"/>
      <c r="J50" s="21">
        <v>-8.11</v>
      </c>
      <c r="K50" s="21">
        <v>-42.9444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2202406.0</v>
      </c>
      <c r="B51" s="23" t="s">
        <v>3561</v>
      </c>
      <c r="C51" s="24">
        <v>10036.0</v>
      </c>
      <c r="D51" s="24">
        <v>5440.0</v>
      </c>
      <c r="E51" s="24">
        <v>5516.0</v>
      </c>
      <c r="F51" s="24">
        <v>6347.0</v>
      </c>
      <c r="G51" s="24">
        <v>4609.0</v>
      </c>
      <c r="H51" s="24">
        <v>10956.0</v>
      </c>
      <c r="I51" s="25"/>
      <c r="J51" s="26">
        <v>-4.4567</v>
      </c>
      <c r="K51" s="26">
        <v>-41.9425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2202455.0</v>
      </c>
      <c r="B52" s="18" t="s">
        <v>3563</v>
      </c>
      <c r="C52" s="19">
        <v>3433.0</v>
      </c>
      <c r="D52" s="19">
        <v>1997.0</v>
      </c>
      <c r="E52" s="19">
        <v>1879.0</v>
      </c>
      <c r="F52" s="19">
        <v>1162.0</v>
      </c>
      <c r="G52" s="19">
        <v>2714.0</v>
      </c>
      <c r="H52" s="19">
        <v>3876.0</v>
      </c>
      <c r="I52" s="20"/>
      <c r="J52" s="21">
        <v>-8.4903</v>
      </c>
      <c r="K52" s="21">
        <v>-41.8197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2202505.0</v>
      </c>
      <c r="B53" s="23" t="s">
        <v>1806</v>
      </c>
      <c r="C53" s="24">
        <v>8040.0</v>
      </c>
      <c r="D53" s="24">
        <v>5203.0</v>
      </c>
      <c r="E53" s="24">
        <v>5009.0</v>
      </c>
      <c r="F53" s="24">
        <v>4028.0</v>
      </c>
      <c r="G53" s="24">
        <v>6184.0</v>
      </c>
      <c r="H53" s="24">
        <v>10212.0</v>
      </c>
      <c r="I53" s="25"/>
      <c r="J53" s="26">
        <v>-22.0139</v>
      </c>
      <c r="K53" s="26">
        <v>-57.0244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2202539.0</v>
      </c>
      <c r="B54" s="18" t="s">
        <v>3568</v>
      </c>
      <c r="C54" s="19">
        <v>4809.0</v>
      </c>
      <c r="D54" s="19">
        <v>2837.0</v>
      </c>
      <c r="E54" s="19">
        <v>2685.0</v>
      </c>
      <c r="F54" s="19">
        <v>967.0</v>
      </c>
      <c r="G54" s="19">
        <v>4555.0</v>
      </c>
      <c r="H54" s="19">
        <v>5522.0</v>
      </c>
      <c r="I54" s="20"/>
      <c r="J54" s="21">
        <v>-3.4758</v>
      </c>
      <c r="K54" s="21">
        <v>-41.8431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2202554.0</v>
      </c>
      <c r="B55" s="67" t="s">
        <v>3570</v>
      </c>
      <c r="C55" s="68">
        <v>4062.0</v>
      </c>
      <c r="D55" s="68">
        <v>2501.0</v>
      </c>
      <c r="E55" s="68">
        <v>2324.0</v>
      </c>
      <c r="F55" s="68">
        <v>1579.0</v>
      </c>
      <c r="G55" s="68">
        <v>3246.0</v>
      </c>
      <c r="H55" s="68">
        <v>4825.0</v>
      </c>
      <c r="I55" s="25"/>
      <c r="J55" s="26">
        <v>-7.7331</v>
      </c>
      <c r="K55" s="26">
        <v>-40.9897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2202604.0</v>
      </c>
      <c r="B56" s="18" t="s">
        <v>3573</v>
      </c>
      <c r="C56" s="19">
        <v>18339.0</v>
      </c>
      <c r="D56" s="19">
        <v>8984.0</v>
      </c>
      <c r="E56" s="19">
        <v>9354.0</v>
      </c>
      <c r="F56" s="19">
        <v>11479.0</v>
      </c>
      <c r="G56" s="19">
        <v>6859.0</v>
      </c>
      <c r="H56" s="19">
        <v>18338.0</v>
      </c>
      <c r="I56" s="20"/>
      <c r="J56" s="21">
        <v>-5.3222</v>
      </c>
      <c r="K56" s="21">
        <v>-41.5525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2202653.0</v>
      </c>
      <c r="B57" s="23" t="s">
        <v>3576</v>
      </c>
      <c r="C57" s="24">
        <v>4147.0</v>
      </c>
      <c r="D57" s="24">
        <v>2656.0</v>
      </c>
      <c r="E57" s="24">
        <v>2383.0</v>
      </c>
      <c r="F57" s="24">
        <v>966.0</v>
      </c>
      <c r="G57" s="24">
        <v>4073.0</v>
      </c>
      <c r="H57" s="24">
        <v>5039.0</v>
      </c>
      <c r="I57" s="25"/>
      <c r="J57" s="26">
        <v>-3.4175</v>
      </c>
      <c r="K57" s="26">
        <v>-41.8961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2202703.0</v>
      </c>
      <c r="B58" s="18" t="s">
        <v>3578</v>
      </c>
      <c r="C58" s="19">
        <v>24150.0</v>
      </c>
      <c r="D58" s="19">
        <v>13178.0</v>
      </c>
      <c r="E58" s="19">
        <v>12866.0</v>
      </c>
      <c r="F58" s="19">
        <v>12021.0</v>
      </c>
      <c r="G58" s="19">
        <v>14023.0</v>
      </c>
      <c r="H58" s="19">
        <v>26044.0</v>
      </c>
      <c r="I58" s="20"/>
      <c r="J58" s="21">
        <v>-3.4719</v>
      </c>
      <c r="K58" s="21">
        <v>-41.5575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2202711.0</v>
      </c>
      <c r="B59" s="23" t="s">
        <v>3580</v>
      </c>
      <c r="C59" s="24">
        <v>4248.0</v>
      </c>
      <c r="D59" s="24">
        <v>2209.0</v>
      </c>
      <c r="E59" s="24">
        <v>2316.0</v>
      </c>
      <c r="F59" s="24">
        <v>2667.0</v>
      </c>
      <c r="G59" s="24">
        <v>1858.0</v>
      </c>
      <c r="H59" s="24">
        <v>4525.0</v>
      </c>
      <c r="I59" s="25"/>
      <c r="J59" s="26">
        <v>-4.5589</v>
      </c>
      <c r="K59" s="26">
        <v>-41.9722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2202729.0</v>
      </c>
      <c r="B60" s="18" t="s">
        <v>3581</v>
      </c>
      <c r="C60" s="19">
        <v>5155.0</v>
      </c>
      <c r="D60" s="19">
        <v>2797.0</v>
      </c>
      <c r="E60" s="19">
        <v>2775.0</v>
      </c>
      <c r="F60" s="19">
        <v>1782.0</v>
      </c>
      <c r="G60" s="19">
        <v>3790.0</v>
      </c>
      <c r="H60" s="19">
        <v>5572.0</v>
      </c>
      <c r="I60" s="20"/>
      <c r="J60" s="21">
        <v>-3.7286</v>
      </c>
      <c r="K60" s="21">
        <v>-41.4489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2202737.0</v>
      </c>
      <c r="B61" s="23" t="s">
        <v>3584</v>
      </c>
      <c r="C61" s="24">
        <v>3507.0</v>
      </c>
      <c r="D61" s="24">
        <v>1970.0</v>
      </c>
      <c r="E61" s="24">
        <v>1841.0</v>
      </c>
      <c r="F61" s="24">
        <v>1173.0</v>
      </c>
      <c r="G61" s="24">
        <v>2638.0</v>
      </c>
      <c r="H61" s="24">
        <v>3811.0</v>
      </c>
      <c r="I61" s="25"/>
      <c r="J61" s="26">
        <v>-5.0894</v>
      </c>
      <c r="K61" s="26">
        <v>-42.2033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2202752.0</v>
      </c>
      <c r="B62" s="18" t="s">
        <v>3585</v>
      </c>
      <c r="C62" s="19">
        <v>5012.0</v>
      </c>
      <c r="D62" s="19">
        <v>2967.0</v>
      </c>
      <c r="E62" s="19">
        <v>3068.0</v>
      </c>
      <c r="F62" s="19">
        <v>4851.0</v>
      </c>
      <c r="G62" s="19">
        <v>1184.0</v>
      </c>
      <c r="H62" s="19">
        <v>6035.0</v>
      </c>
      <c r="I62" s="20"/>
      <c r="J62" s="21">
        <v>-8.1819</v>
      </c>
      <c r="K62" s="21">
        <v>-43.7919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2202778.0</v>
      </c>
      <c r="B63" s="23" t="s">
        <v>3587</v>
      </c>
      <c r="C63" s="24">
        <v>7251.0</v>
      </c>
      <c r="D63" s="24">
        <v>3701.0</v>
      </c>
      <c r="E63" s="24">
        <v>3732.0</v>
      </c>
      <c r="F63" s="24">
        <v>2644.0</v>
      </c>
      <c r="G63" s="24">
        <v>4789.0</v>
      </c>
      <c r="H63" s="24">
        <v>7433.0</v>
      </c>
      <c r="I63" s="25"/>
      <c r="J63" s="26">
        <v>-7.2311</v>
      </c>
      <c r="K63" s="26">
        <v>-42.1781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2202802.0</v>
      </c>
      <c r="B64" s="18" t="s">
        <v>3588</v>
      </c>
      <c r="C64" s="19">
        <v>4926.0</v>
      </c>
      <c r="D64" s="19">
        <v>2251.0</v>
      </c>
      <c r="E64" s="19">
        <v>2233.0</v>
      </c>
      <c r="F64" s="19">
        <v>2365.0</v>
      </c>
      <c r="G64" s="19">
        <v>2119.0</v>
      </c>
      <c r="H64" s="19">
        <v>4484.0</v>
      </c>
      <c r="I64" s="20"/>
      <c r="J64" s="21">
        <v>-7.8778</v>
      </c>
      <c r="K64" s="21">
        <v>-41.5969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2202851.0</v>
      </c>
      <c r="B65" s="23" t="s">
        <v>3590</v>
      </c>
      <c r="C65" s="24">
        <v>4415.0</v>
      </c>
      <c r="D65" s="24">
        <v>2379.0</v>
      </c>
      <c r="E65" s="24">
        <v>2162.0</v>
      </c>
      <c r="F65" s="24">
        <v>1491.0</v>
      </c>
      <c r="G65" s="24">
        <v>3050.0</v>
      </c>
      <c r="H65" s="24">
        <v>4541.0</v>
      </c>
      <c r="I65" s="25"/>
      <c r="J65" s="26">
        <v>-8.8164</v>
      </c>
      <c r="K65" s="26">
        <v>-42.5125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2202901.0</v>
      </c>
      <c r="B66" s="18" t="s">
        <v>3591</v>
      </c>
      <c r="C66" s="19">
        <v>23226.0</v>
      </c>
      <c r="D66" s="19">
        <v>12843.0</v>
      </c>
      <c r="E66" s="19">
        <v>12565.0</v>
      </c>
      <c r="F66" s="19">
        <v>15693.0</v>
      </c>
      <c r="G66" s="19">
        <v>9715.0</v>
      </c>
      <c r="H66" s="19">
        <v>25408.0</v>
      </c>
      <c r="I66" s="20"/>
      <c r="J66" s="21">
        <v>-10.4433</v>
      </c>
      <c r="K66" s="21">
        <v>-45.1622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2203008.0</v>
      </c>
      <c r="B67" s="23" t="s">
        <v>3593</v>
      </c>
      <c r="C67" s="24">
        <v>6493.0</v>
      </c>
      <c r="D67" s="24">
        <v>4087.0</v>
      </c>
      <c r="E67" s="24">
        <v>3744.0</v>
      </c>
      <c r="F67" s="24">
        <v>2945.0</v>
      </c>
      <c r="G67" s="24">
        <v>4886.0</v>
      </c>
      <c r="H67" s="24">
        <v>7831.0</v>
      </c>
      <c r="I67" s="25"/>
      <c r="J67" s="26">
        <v>-10.6531</v>
      </c>
      <c r="K67" s="26">
        <v>-45.185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2203107.0</v>
      </c>
      <c r="B68" s="18" t="s">
        <v>3594</v>
      </c>
      <c r="C68" s="19">
        <v>9269.0</v>
      </c>
      <c r="D68" s="19">
        <v>5041.0</v>
      </c>
      <c r="E68" s="19">
        <v>4940.0</v>
      </c>
      <c r="F68" s="19">
        <v>7261.0</v>
      </c>
      <c r="G68" s="19">
        <v>2720.0</v>
      </c>
      <c r="H68" s="19">
        <v>9981.0</v>
      </c>
      <c r="I68" s="20"/>
      <c r="J68" s="21">
        <v>-8.8178</v>
      </c>
      <c r="K68" s="21">
        <v>-44.2242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2203206.0</v>
      </c>
      <c r="B69" s="23" t="s">
        <v>3596</v>
      </c>
      <c r="C69" s="24">
        <v>9518.0</v>
      </c>
      <c r="D69" s="24">
        <v>5457.0</v>
      </c>
      <c r="E69" s="24">
        <v>5308.0</v>
      </c>
      <c r="F69" s="24">
        <v>7084.0</v>
      </c>
      <c r="G69" s="24">
        <v>3681.0</v>
      </c>
      <c r="H69" s="24">
        <v>10765.0</v>
      </c>
      <c r="I69" s="25"/>
      <c r="J69" s="26">
        <v>-10.0364</v>
      </c>
      <c r="K69" s="26">
        <v>-44.3061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2203230.0</v>
      </c>
      <c r="B70" s="18" t="s">
        <v>3598</v>
      </c>
      <c r="C70" s="19">
        <v>4232.0</v>
      </c>
      <c r="D70" s="19">
        <v>2473.0</v>
      </c>
      <c r="E70" s="19">
        <v>2231.0</v>
      </c>
      <c r="F70" s="19">
        <v>924.0</v>
      </c>
      <c r="G70" s="19">
        <v>3780.0</v>
      </c>
      <c r="H70" s="19">
        <v>4704.0</v>
      </c>
      <c r="I70" s="20"/>
      <c r="J70" s="21">
        <v>-9.0069</v>
      </c>
      <c r="K70" s="21">
        <v>-44.4108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2203271.0</v>
      </c>
      <c r="B71" s="23" t="s">
        <v>3599</v>
      </c>
      <c r="C71" s="24">
        <v>4220.0</v>
      </c>
      <c r="D71" s="24">
        <v>2534.0</v>
      </c>
      <c r="E71" s="24">
        <v>2336.0</v>
      </c>
      <c r="F71" s="24">
        <v>1372.0</v>
      </c>
      <c r="G71" s="24">
        <v>3498.0</v>
      </c>
      <c r="H71" s="24">
        <v>4870.0</v>
      </c>
      <c r="I71" s="25"/>
      <c r="J71" s="26">
        <v>-7.8322</v>
      </c>
      <c r="K71" s="26">
        <v>-40.9011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2203255.0</v>
      </c>
      <c r="B72" s="18" t="s">
        <v>3601</v>
      </c>
      <c r="C72" s="19">
        <v>3641.0</v>
      </c>
      <c r="D72" s="19">
        <v>2144.0</v>
      </c>
      <c r="E72" s="19">
        <v>2038.0</v>
      </c>
      <c r="F72" s="19">
        <v>1331.0</v>
      </c>
      <c r="G72" s="19">
        <v>2851.0</v>
      </c>
      <c r="H72" s="19">
        <v>4182.0</v>
      </c>
      <c r="I72" s="20"/>
      <c r="J72" s="21">
        <v>-5.5833</v>
      </c>
      <c r="K72" s="21">
        <v>-42.7778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2203305.0</v>
      </c>
      <c r="B73" s="23" t="s">
        <v>3602</v>
      </c>
      <c r="C73" s="24">
        <v>12489.0</v>
      </c>
      <c r="D73" s="24">
        <v>6472.0</v>
      </c>
      <c r="E73" s="24">
        <v>6802.0</v>
      </c>
      <c r="F73" s="24">
        <v>10873.0</v>
      </c>
      <c r="G73" s="24">
        <v>2401.0</v>
      </c>
      <c r="H73" s="24">
        <v>13274.0</v>
      </c>
      <c r="I73" s="25"/>
      <c r="J73" s="26">
        <v>-5.3583</v>
      </c>
      <c r="K73" s="26">
        <v>-42.6764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2203354.0</v>
      </c>
      <c r="B74" s="18" t="s">
        <v>3604</v>
      </c>
      <c r="C74" s="19">
        <v>6066.0</v>
      </c>
      <c r="D74" s="19">
        <v>3406.0</v>
      </c>
      <c r="E74" s="19">
        <v>3271.0</v>
      </c>
      <c r="F74" s="19">
        <v>2371.0</v>
      </c>
      <c r="G74" s="19">
        <v>4306.0</v>
      </c>
      <c r="H74" s="19">
        <v>6677.0</v>
      </c>
      <c r="I74" s="20"/>
      <c r="J74" s="21">
        <v>-9.3381</v>
      </c>
      <c r="K74" s="21">
        <v>-42.4278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2203404.0</v>
      </c>
      <c r="B75" s="23" t="s">
        <v>3606</v>
      </c>
      <c r="C75" s="24">
        <v>5954.0</v>
      </c>
      <c r="D75" s="24">
        <v>3229.0</v>
      </c>
      <c r="E75" s="24">
        <v>3358.0</v>
      </c>
      <c r="F75" s="24">
        <v>3594.0</v>
      </c>
      <c r="G75" s="24">
        <v>2993.0</v>
      </c>
      <c r="H75" s="24">
        <v>6587.0</v>
      </c>
      <c r="I75" s="25"/>
      <c r="J75" s="26">
        <v>-6.9594</v>
      </c>
      <c r="K75" s="26">
        <v>-41.6411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2203453.0</v>
      </c>
      <c r="B76" s="18" t="s">
        <v>3607</v>
      </c>
      <c r="C76" s="19">
        <v>8909.0</v>
      </c>
      <c r="D76" s="19">
        <v>4732.0</v>
      </c>
      <c r="E76" s="19">
        <v>4514.0</v>
      </c>
      <c r="F76" s="19">
        <v>2018.0</v>
      </c>
      <c r="G76" s="19">
        <v>7228.0</v>
      </c>
      <c r="H76" s="19">
        <v>9246.0</v>
      </c>
      <c r="I76" s="20"/>
      <c r="J76" s="21">
        <v>-9.0022</v>
      </c>
      <c r="K76" s="21">
        <v>-41.9736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2203420.0</v>
      </c>
      <c r="B77" s="23" t="s">
        <v>3609</v>
      </c>
      <c r="C77" s="24">
        <v>4284.0</v>
      </c>
      <c r="D77" s="24">
        <v>2157.0</v>
      </c>
      <c r="E77" s="24">
        <v>2107.0</v>
      </c>
      <c r="F77" s="24">
        <v>958.0</v>
      </c>
      <c r="G77" s="24">
        <v>3306.0</v>
      </c>
      <c r="H77" s="24">
        <v>4264.0</v>
      </c>
      <c r="I77" s="25"/>
      <c r="J77" s="26">
        <v>-4.2539</v>
      </c>
      <c r="K77" s="26">
        <v>-41.2703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2203503.0</v>
      </c>
      <c r="B78" s="18" t="s">
        <v>3611</v>
      </c>
      <c r="C78" s="19">
        <v>15002.0</v>
      </c>
      <c r="D78" s="19">
        <v>7141.0</v>
      </c>
      <c r="E78" s="19">
        <v>7358.0</v>
      </c>
      <c r="F78" s="19">
        <v>10119.0</v>
      </c>
      <c r="G78" s="19">
        <v>4380.0</v>
      </c>
      <c r="H78" s="19">
        <v>14499.0</v>
      </c>
      <c r="I78" s="20"/>
      <c r="J78" s="21">
        <v>-6.2019</v>
      </c>
      <c r="K78" s="21">
        <v>-42.1403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2203602.0</v>
      </c>
      <c r="B79" s="23" t="s">
        <v>3612</v>
      </c>
      <c r="C79" s="24">
        <v>4188.0</v>
      </c>
      <c r="D79" s="24">
        <v>2403.0</v>
      </c>
      <c r="E79" s="24">
        <v>2264.0</v>
      </c>
      <c r="F79" s="24">
        <v>3823.0</v>
      </c>
      <c r="G79" s="24">
        <v>844.0</v>
      </c>
      <c r="H79" s="24">
        <v>4667.0</v>
      </c>
      <c r="I79" s="25"/>
      <c r="J79" s="26">
        <v>-8.0967</v>
      </c>
      <c r="K79" s="26">
        <v>-43.6636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2203701.0</v>
      </c>
      <c r="B80" s="18" t="s">
        <v>3614</v>
      </c>
      <c r="C80" s="19">
        <v>34094.0</v>
      </c>
      <c r="D80" s="19">
        <v>18772.0</v>
      </c>
      <c r="E80" s="19">
        <v>18993.0</v>
      </c>
      <c r="F80" s="19">
        <v>23156.0</v>
      </c>
      <c r="G80" s="19">
        <v>14609.0</v>
      </c>
      <c r="H80" s="19">
        <v>37765.0</v>
      </c>
      <c r="I80" s="20"/>
      <c r="J80" s="21">
        <v>-3.9017</v>
      </c>
      <c r="K80" s="21">
        <v>-42.2336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2203750.0</v>
      </c>
      <c r="B81" s="23" t="s">
        <v>3616</v>
      </c>
      <c r="C81" s="24">
        <v>4685.0</v>
      </c>
      <c r="D81" s="24">
        <v>2574.0</v>
      </c>
      <c r="E81" s="24">
        <v>2502.0</v>
      </c>
      <c r="F81" s="24">
        <v>1336.0</v>
      </c>
      <c r="G81" s="24">
        <v>3740.0</v>
      </c>
      <c r="H81" s="24">
        <v>5076.0</v>
      </c>
      <c r="I81" s="25"/>
      <c r="J81" s="26">
        <v>-9.0142</v>
      </c>
      <c r="K81" s="26">
        <v>-42.6864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2203800.0</v>
      </c>
      <c r="B82" s="137" t="s">
        <v>3617</v>
      </c>
      <c r="C82" s="138">
        <v>4372.0</v>
      </c>
      <c r="D82" s="138">
        <v>2220.0</v>
      </c>
      <c r="E82" s="138">
        <v>2148.0</v>
      </c>
      <c r="F82" s="138">
        <v>1987.0</v>
      </c>
      <c r="G82" s="138">
        <v>2381.0</v>
      </c>
      <c r="H82" s="138">
        <v>4368.0</v>
      </c>
      <c r="I82" s="20"/>
      <c r="J82" s="21">
        <v>-7.7911</v>
      </c>
      <c r="K82" s="21">
        <v>-42.9272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2203859.0</v>
      </c>
      <c r="B83" s="23" t="s">
        <v>3620</v>
      </c>
      <c r="C83" s="24">
        <v>2416.0</v>
      </c>
      <c r="D83" s="24">
        <v>1272.0</v>
      </c>
      <c r="E83" s="24">
        <v>1210.0</v>
      </c>
      <c r="F83" s="24">
        <v>861.0</v>
      </c>
      <c r="G83" s="24">
        <v>1621.0</v>
      </c>
      <c r="H83" s="24">
        <v>2482.0</v>
      </c>
      <c r="I83" s="25"/>
      <c r="J83" s="26">
        <v>-7.4689</v>
      </c>
      <c r="K83" s="26">
        <v>-41.7939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2203909.0</v>
      </c>
      <c r="B84" s="18" t="s">
        <v>3621</v>
      </c>
      <c r="C84" s="19">
        <v>54591.0</v>
      </c>
      <c r="D84" s="19">
        <v>27318.0</v>
      </c>
      <c r="E84" s="19">
        <v>30389.0</v>
      </c>
      <c r="F84" s="19">
        <v>49978.0</v>
      </c>
      <c r="G84" s="19">
        <v>7729.0</v>
      </c>
      <c r="H84" s="19">
        <v>57707.0</v>
      </c>
      <c r="I84" s="20"/>
      <c r="J84" s="21">
        <v>-6.7669</v>
      </c>
      <c r="K84" s="21">
        <v>-43.0225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2204006.0</v>
      </c>
      <c r="B85" s="23" t="s">
        <v>3623</v>
      </c>
      <c r="C85" s="24">
        <v>5254.0</v>
      </c>
      <c r="D85" s="24">
        <v>2556.0</v>
      </c>
      <c r="E85" s="24">
        <v>2674.0</v>
      </c>
      <c r="F85" s="24">
        <v>3271.0</v>
      </c>
      <c r="G85" s="24">
        <v>1959.0</v>
      </c>
      <c r="H85" s="24">
        <v>5230.0</v>
      </c>
      <c r="I85" s="25"/>
      <c r="J85" s="26">
        <v>-6.3958</v>
      </c>
      <c r="K85" s="26">
        <v>-42.2619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2204105.0</v>
      </c>
      <c r="B86" s="18" t="s">
        <v>3625</v>
      </c>
      <c r="C86" s="19">
        <v>5236.0</v>
      </c>
      <c r="D86" s="19">
        <v>2224.0</v>
      </c>
      <c r="E86" s="19">
        <v>2259.0</v>
      </c>
      <c r="F86" s="19">
        <v>2154.0</v>
      </c>
      <c r="G86" s="19">
        <v>2329.0</v>
      </c>
      <c r="H86" s="19">
        <v>4483.0</v>
      </c>
      <c r="I86" s="20"/>
      <c r="J86" s="21">
        <v>-6.6231</v>
      </c>
      <c r="K86" s="21">
        <v>-42.6928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2204154.0</v>
      </c>
      <c r="B87" s="23" t="s">
        <v>3626</v>
      </c>
      <c r="C87" s="24">
        <v>2337.0</v>
      </c>
      <c r="D87" s="24">
        <v>1436.0</v>
      </c>
      <c r="E87" s="24">
        <v>1443.0</v>
      </c>
      <c r="F87" s="24">
        <v>1159.0</v>
      </c>
      <c r="G87" s="24">
        <v>1720.0</v>
      </c>
      <c r="H87" s="24">
        <v>2879.0</v>
      </c>
      <c r="I87" s="25"/>
      <c r="J87" s="26">
        <v>-7.3306</v>
      </c>
      <c r="K87" s="26">
        <v>-40.7883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2204204.0</v>
      </c>
      <c r="B88" s="18" t="s">
        <v>3628</v>
      </c>
      <c r="C88" s="19">
        <v>7043.0</v>
      </c>
      <c r="D88" s="19">
        <v>4393.0</v>
      </c>
      <c r="E88" s="19">
        <v>4226.0</v>
      </c>
      <c r="F88" s="19">
        <v>3989.0</v>
      </c>
      <c r="G88" s="19">
        <v>4630.0</v>
      </c>
      <c r="H88" s="19">
        <v>8619.0</v>
      </c>
      <c r="I88" s="20"/>
      <c r="J88" s="21">
        <v>-6.9928</v>
      </c>
      <c r="K88" s="21">
        <v>-41.1378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2204303.0</v>
      </c>
      <c r="B89" s="23" t="s">
        <v>3630</v>
      </c>
      <c r="C89" s="24">
        <v>10012.0</v>
      </c>
      <c r="D89" s="24">
        <v>5482.0</v>
      </c>
      <c r="E89" s="24">
        <v>5640.0</v>
      </c>
      <c r="F89" s="24">
        <v>7294.0</v>
      </c>
      <c r="G89" s="24">
        <v>3828.0</v>
      </c>
      <c r="H89" s="24">
        <v>11122.0</v>
      </c>
      <c r="I89" s="25"/>
      <c r="J89" s="26">
        <v>-7.0881</v>
      </c>
      <c r="K89" s="26">
        <v>-40.6164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2204352.0</v>
      </c>
      <c r="B90" s="18" t="s">
        <v>3631</v>
      </c>
      <c r="C90" s="19">
        <v>4790.0</v>
      </c>
      <c r="D90" s="19">
        <v>2776.0</v>
      </c>
      <c r="E90" s="19">
        <v>2699.0</v>
      </c>
      <c r="F90" s="19">
        <v>1216.0</v>
      </c>
      <c r="G90" s="19">
        <v>4259.0</v>
      </c>
      <c r="H90" s="19">
        <v>5475.0</v>
      </c>
      <c r="I90" s="20"/>
      <c r="J90" s="21">
        <v>-7.1578</v>
      </c>
      <c r="K90" s="21">
        <v>-41.3611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2204402.0</v>
      </c>
      <c r="B91" s="23" t="s">
        <v>3633</v>
      </c>
      <c r="C91" s="24">
        <v>10229.0</v>
      </c>
      <c r="D91" s="24">
        <v>5216.0</v>
      </c>
      <c r="E91" s="24">
        <v>5177.0</v>
      </c>
      <c r="F91" s="24">
        <v>5991.0</v>
      </c>
      <c r="G91" s="24">
        <v>4402.0</v>
      </c>
      <c r="H91" s="24">
        <v>10393.0</v>
      </c>
      <c r="I91" s="25"/>
      <c r="J91" s="26">
        <v>-9.8317</v>
      </c>
      <c r="K91" s="26">
        <v>-45.3439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2204501.0</v>
      </c>
      <c r="B92" s="18" t="s">
        <v>3635</v>
      </c>
      <c r="C92" s="19">
        <v>10308.0</v>
      </c>
      <c r="D92" s="19">
        <v>5088.0</v>
      </c>
      <c r="E92" s="19">
        <v>5180.0</v>
      </c>
      <c r="F92" s="19">
        <v>9842.0</v>
      </c>
      <c r="G92" s="19">
        <v>426.0</v>
      </c>
      <c r="H92" s="19">
        <v>10268.0</v>
      </c>
      <c r="I92" s="20"/>
      <c r="J92" s="21">
        <v>-6.7869</v>
      </c>
      <c r="K92" s="21">
        <v>-43.5692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2204550.0</v>
      </c>
      <c r="B93" s="23" t="s">
        <v>3636</v>
      </c>
      <c r="C93" s="24">
        <v>4814.0</v>
      </c>
      <c r="D93" s="24">
        <v>2216.0</v>
      </c>
      <c r="E93" s="24">
        <v>2185.0</v>
      </c>
      <c r="F93" s="24">
        <v>1275.0</v>
      </c>
      <c r="G93" s="24">
        <v>3126.0</v>
      </c>
      <c r="H93" s="24">
        <v>4401.0</v>
      </c>
      <c r="I93" s="25"/>
      <c r="J93" s="26">
        <v>-9.3983</v>
      </c>
      <c r="K93" s="26">
        <v>-43.6867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2204600.0</v>
      </c>
      <c r="B94" s="18" t="s">
        <v>3638</v>
      </c>
      <c r="C94" s="19">
        <v>3703.0</v>
      </c>
      <c r="D94" s="19">
        <v>1839.0</v>
      </c>
      <c r="E94" s="19">
        <v>1932.0</v>
      </c>
      <c r="F94" s="19">
        <v>3098.0</v>
      </c>
      <c r="G94" s="19">
        <v>673.0</v>
      </c>
      <c r="H94" s="19">
        <v>3771.0</v>
      </c>
      <c r="I94" s="20"/>
      <c r="J94" s="21">
        <v>-5.9886</v>
      </c>
      <c r="K94" s="21">
        <v>-42.5561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2204659.0</v>
      </c>
      <c r="B95" s="23" t="s">
        <v>3640</v>
      </c>
      <c r="C95" s="24">
        <v>7890.0</v>
      </c>
      <c r="D95" s="24">
        <v>4557.0</v>
      </c>
      <c r="E95" s="24">
        <v>4357.0</v>
      </c>
      <c r="F95" s="24">
        <v>7445.0</v>
      </c>
      <c r="G95" s="24">
        <v>1469.0</v>
      </c>
      <c r="H95" s="24">
        <v>8914.0</v>
      </c>
      <c r="I95" s="25"/>
      <c r="J95" s="26">
        <v>-2.8583</v>
      </c>
      <c r="K95" s="26">
        <v>-41.8214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2204709.0</v>
      </c>
      <c r="B96" s="18" t="s">
        <v>3641</v>
      </c>
      <c r="C96" s="19">
        <v>14426.0</v>
      </c>
      <c r="D96" s="19">
        <v>7333.0</v>
      </c>
      <c r="E96" s="19">
        <v>7535.0</v>
      </c>
      <c r="F96" s="19">
        <v>7294.0</v>
      </c>
      <c r="G96" s="19">
        <v>7574.0</v>
      </c>
      <c r="H96" s="19">
        <v>14868.0</v>
      </c>
      <c r="I96" s="20"/>
      <c r="J96" s="21">
        <v>-6.6683</v>
      </c>
      <c r="K96" s="21">
        <v>-41.7078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2204808.0</v>
      </c>
      <c r="B97" s="23" t="s">
        <v>3643</v>
      </c>
      <c r="C97" s="24">
        <v>8428.0</v>
      </c>
      <c r="D97" s="24">
        <v>4600.0</v>
      </c>
      <c r="E97" s="24">
        <v>4726.0</v>
      </c>
      <c r="F97" s="24">
        <v>5745.0</v>
      </c>
      <c r="G97" s="24">
        <v>3581.0</v>
      </c>
      <c r="H97" s="24">
        <v>9326.0</v>
      </c>
      <c r="I97" s="25"/>
      <c r="J97" s="26">
        <v>-6.8283</v>
      </c>
      <c r="K97" s="26">
        <v>-41.7406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2204907.0</v>
      </c>
      <c r="B98" s="18" t="s">
        <v>3644</v>
      </c>
      <c r="C98" s="19">
        <v>7658.0</v>
      </c>
      <c r="D98" s="19">
        <v>4112.0</v>
      </c>
      <c r="E98" s="19">
        <v>4106.0</v>
      </c>
      <c r="F98" s="19">
        <v>1843.0</v>
      </c>
      <c r="G98" s="19">
        <v>6375.0</v>
      </c>
      <c r="H98" s="19">
        <v>8218.0</v>
      </c>
      <c r="I98" s="20"/>
      <c r="J98" s="21">
        <v>-7.7378</v>
      </c>
      <c r="K98" s="21">
        <v>-41.6761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2205003.0</v>
      </c>
      <c r="B99" s="23" t="s">
        <v>3646</v>
      </c>
      <c r="C99" s="24">
        <v>10381.0</v>
      </c>
      <c r="D99" s="24">
        <v>5546.0</v>
      </c>
      <c r="E99" s="24">
        <v>5553.0</v>
      </c>
      <c r="F99" s="24">
        <v>2517.0</v>
      </c>
      <c r="G99" s="24">
        <v>8582.0</v>
      </c>
      <c r="H99" s="24">
        <v>11099.0</v>
      </c>
      <c r="I99" s="25"/>
      <c r="J99" s="26">
        <v>-7.4469</v>
      </c>
      <c r="K99" s="26">
        <v>-41.4783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2205102.0</v>
      </c>
      <c r="B100" s="18" t="s">
        <v>3647</v>
      </c>
      <c r="C100" s="19">
        <v>10347.0</v>
      </c>
      <c r="D100" s="19">
        <v>5383.0</v>
      </c>
      <c r="E100" s="19">
        <v>5294.0</v>
      </c>
      <c r="F100" s="19">
        <v>5942.0</v>
      </c>
      <c r="G100" s="19">
        <v>4735.0</v>
      </c>
      <c r="H100" s="19">
        <v>10677.0</v>
      </c>
      <c r="I100" s="20"/>
      <c r="J100" s="21">
        <v>-7.6033</v>
      </c>
      <c r="K100" s="21">
        <v>-43.0256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2205151.0</v>
      </c>
      <c r="B101" s="23" t="s">
        <v>3649</v>
      </c>
      <c r="C101" s="24">
        <v>5690.0</v>
      </c>
      <c r="D101" s="24">
        <v>2903.0</v>
      </c>
      <c r="E101" s="24">
        <v>2816.0</v>
      </c>
      <c r="F101" s="24">
        <v>1026.0</v>
      </c>
      <c r="G101" s="24">
        <v>4693.0</v>
      </c>
      <c r="H101" s="24">
        <v>5719.0</v>
      </c>
      <c r="I101" s="25"/>
      <c r="J101" s="26">
        <v>-7.9353</v>
      </c>
      <c r="K101" s="26">
        <v>-41.21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2205201.0</v>
      </c>
      <c r="B102" s="18" t="s">
        <v>3651</v>
      </c>
      <c r="C102" s="19">
        <v>15859.0</v>
      </c>
      <c r="D102" s="19">
        <v>8784.0</v>
      </c>
      <c r="E102" s="19">
        <v>9224.0</v>
      </c>
      <c r="F102" s="19">
        <v>8544.0</v>
      </c>
      <c r="G102" s="19">
        <v>9464.0</v>
      </c>
      <c r="H102" s="19">
        <v>18008.0</v>
      </c>
      <c r="I102" s="20"/>
      <c r="J102" s="21">
        <v>-7.3592</v>
      </c>
      <c r="K102" s="21">
        <v>-41.1378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2205250.0</v>
      </c>
      <c r="B103" s="23" t="s">
        <v>3653</v>
      </c>
      <c r="C103" s="24">
        <v>3990.0</v>
      </c>
      <c r="D103" s="24">
        <v>2182.0</v>
      </c>
      <c r="E103" s="24">
        <v>2127.0</v>
      </c>
      <c r="F103" s="24">
        <v>1183.0</v>
      </c>
      <c r="G103" s="24">
        <v>3126.0</v>
      </c>
      <c r="H103" s="24">
        <v>4309.0</v>
      </c>
      <c r="I103" s="25"/>
      <c r="J103" s="26">
        <v>-6.0989</v>
      </c>
      <c r="K103" s="26">
        <v>-42.6303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2205276.0</v>
      </c>
      <c r="B104" s="18" t="s">
        <v>3655</v>
      </c>
      <c r="C104" s="19">
        <v>4314.0</v>
      </c>
      <c r="D104" s="19">
        <v>2412.0</v>
      </c>
      <c r="E104" s="19">
        <v>2225.0</v>
      </c>
      <c r="F104" s="19">
        <v>888.0</v>
      </c>
      <c r="G104" s="19">
        <v>3749.0</v>
      </c>
      <c r="H104" s="19">
        <v>4637.0</v>
      </c>
      <c r="I104" s="20"/>
      <c r="J104" s="21">
        <v>-4.7711</v>
      </c>
      <c r="K104" s="21">
        <v>-41.8178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2205300.0</v>
      </c>
      <c r="B105" s="23" t="s">
        <v>3656</v>
      </c>
      <c r="C105" s="24">
        <v>4515.0</v>
      </c>
      <c r="D105" s="24">
        <v>2216.0</v>
      </c>
      <c r="E105" s="24">
        <v>2167.0</v>
      </c>
      <c r="F105" s="24">
        <v>2469.0</v>
      </c>
      <c r="G105" s="24">
        <v>1914.0</v>
      </c>
      <c r="H105" s="24">
        <v>4383.0</v>
      </c>
      <c r="I105" s="25"/>
      <c r="J105" s="26">
        <v>-7.0878</v>
      </c>
      <c r="K105" s="26">
        <v>-43.5097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2205359.0</v>
      </c>
      <c r="B106" s="18" t="s">
        <v>3658</v>
      </c>
      <c r="C106" s="19">
        <v>3025.0</v>
      </c>
      <c r="D106" s="19">
        <v>1571.0</v>
      </c>
      <c r="E106" s="19">
        <v>1389.0</v>
      </c>
      <c r="F106" s="19">
        <v>701.0</v>
      </c>
      <c r="G106" s="19">
        <v>2259.0</v>
      </c>
      <c r="H106" s="19">
        <v>2960.0</v>
      </c>
      <c r="I106" s="20"/>
      <c r="J106" s="21">
        <v>-8.5108</v>
      </c>
      <c r="K106" s="21">
        <v>-42.4136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2205409.0</v>
      </c>
      <c r="B107" s="23" t="s">
        <v>3661</v>
      </c>
      <c r="C107" s="24">
        <v>13076.0</v>
      </c>
      <c r="D107" s="24">
        <v>7155.0</v>
      </c>
      <c r="E107" s="24">
        <v>6667.0</v>
      </c>
      <c r="F107" s="24">
        <v>4260.0</v>
      </c>
      <c r="G107" s="24">
        <v>9562.0</v>
      </c>
      <c r="H107" s="24">
        <v>13822.0</v>
      </c>
      <c r="I107" s="25"/>
      <c r="J107" s="26">
        <v>-3.5083</v>
      </c>
      <c r="K107" s="26">
        <v>-42.1978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2205458.0</v>
      </c>
      <c r="B108" s="18" t="s">
        <v>3662</v>
      </c>
      <c r="C108" s="19">
        <v>4349.0</v>
      </c>
      <c r="D108" s="19">
        <v>2665.0</v>
      </c>
      <c r="E108" s="19">
        <v>2435.0</v>
      </c>
      <c r="F108" s="19">
        <v>1677.0</v>
      </c>
      <c r="G108" s="19">
        <v>3423.0</v>
      </c>
      <c r="H108" s="19">
        <v>5100.0</v>
      </c>
      <c r="I108" s="20"/>
      <c r="J108" s="21">
        <v>-3.4781</v>
      </c>
      <c r="K108" s="21">
        <v>-42.4283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2205508.0</v>
      </c>
      <c r="B109" s="67" t="s">
        <v>3663</v>
      </c>
      <c r="C109" s="68">
        <v>32858.0</v>
      </c>
      <c r="D109" s="68">
        <v>18524.0</v>
      </c>
      <c r="E109" s="68">
        <v>18571.0</v>
      </c>
      <c r="F109" s="68">
        <v>21604.0</v>
      </c>
      <c r="G109" s="68">
        <v>15491.0</v>
      </c>
      <c r="H109" s="68">
        <v>37095.0</v>
      </c>
      <c r="I109" s="25"/>
      <c r="J109" s="26">
        <v>-4.7564</v>
      </c>
      <c r="K109" s="26">
        <v>-42.5756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2205516.0</v>
      </c>
      <c r="B110" s="18" t="s">
        <v>3665</v>
      </c>
      <c r="C110" s="19">
        <v>4523.0</v>
      </c>
      <c r="D110" s="19">
        <v>2419.0</v>
      </c>
      <c r="E110" s="19">
        <v>2338.0</v>
      </c>
      <c r="F110" s="19">
        <v>1479.0</v>
      </c>
      <c r="G110" s="19">
        <v>3278.0</v>
      </c>
      <c r="H110" s="19">
        <v>4757.0</v>
      </c>
      <c r="I110" s="20"/>
      <c r="J110" s="21">
        <v>-5.1722</v>
      </c>
      <c r="K110" s="21">
        <v>-41.7033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2205524.0</v>
      </c>
      <c r="B111" s="23" t="s">
        <v>3667</v>
      </c>
      <c r="C111" s="24">
        <v>4866.0</v>
      </c>
      <c r="D111" s="24">
        <v>2802.0</v>
      </c>
      <c r="E111" s="24">
        <v>2575.0</v>
      </c>
      <c r="F111" s="24">
        <v>1618.0</v>
      </c>
      <c r="G111" s="24">
        <v>3759.0</v>
      </c>
      <c r="H111" s="24">
        <v>5377.0</v>
      </c>
      <c r="I111" s="25"/>
      <c r="J111" s="26">
        <v>-10.3228</v>
      </c>
      <c r="K111" s="26">
        <v>-44.2383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2205532.0</v>
      </c>
      <c r="B112" s="18" t="s">
        <v>3354</v>
      </c>
      <c r="C112" s="19">
        <v>4047.0</v>
      </c>
      <c r="D112" s="19">
        <v>2356.0</v>
      </c>
      <c r="E112" s="19">
        <v>2161.0</v>
      </c>
      <c r="F112" s="19">
        <v>866.0</v>
      </c>
      <c r="G112" s="19">
        <v>3651.0</v>
      </c>
      <c r="H112" s="19">
        <v>4517.0</v>
      </c>
      <c r="I112" s="20"/>
      <c r="J112" s="21">
        <v>-8.7181</v>
      </c>
      <c r="K112" s="21">
        <v>-36.1358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2205557.0</v>
      </c>
      <c r="B113" s="23" t="s">
        <v>3670</v>
      </c>
      <c r="C113" s="24">
        <v>6849.0</v>
      </c>
      <c r="D113" s="24">
        <v>4128.0</v>
      </c>
      <c r="E113" s="24">
        <v>3880.0</v>
      </c>
      <c r="F113" s="24">
        <v>3042.0</v>
      </c>
      <c r="G113" s="24">
        <v>4966.0</v>
      </c>
      <c r="H113" s="24">
        <v>8008.0</v>
      </c>
      <c r="I113" s="25"/>
      <c r="J113" s="26">
        <v>-4.5156</v>
      </c>
      <c r="K113" s="26">
        <v>-42.6247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2205573.0</v>
      </c>
      <c r="B114" s="18" t="s">
        <v>3672</v>
      </c>
      <c r="C114" s="19">
        <v>5795.0</v>
      </c>
      <c r="D114" s="19">
        <v>3208.0</v>
      </c>
      <c r="E114" s="19">
        <v>3214.0</v>
      </c>
      <c r="F114" s="19">
        <v>2092.0</v>
      </c>
      <c r="G114" s="19">
        <v>4330.0</v>
      </c>
      <c r="H114" s="19">
        <v>6422.0</v>
      </c>
      <c r="I114" s="20"/>
      <c r="J114" s="21">
        <v>-4.3917</v>
      </c>
      <c r="K114" s="21">
        <v>-41.6011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2205565.0</v>
      </c>
      <c r="B115" s="23" t="s">
        <v>3674</v>
      </c>
      <c r="C115" s="24">
        <v>4450.0</v>
      </c>
      <c r="D115" s="24">
        <v>2321.0</v>
      </c>
      <c r="E115" s="24">
        <v>2202.0</v>
      </c>
      <c r="F115" s="24">
        <v>994.0</v>
      </c>
      <c r="G115" s="24">
        <v>3529.0</v>
      </c>
      <c r="H115" s="24">
        <v>4523.0</v>
      </c>
      <c r="I115" s="25"/>
      <c r="J115" s="26">
        <v>-8.4753</v>
      </c>
      <c r="K115" s="26">
        <v>-41.5283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2205581.0</v>
      </c>
      <c r="B116" s="18" t="s">
        <v>3676</v>
      </c>
      <c r="C116" s="19">
        <v>3488.0</v>
      </c>
      <c r="D116" s="19">
        <v>1990.0</v>
      </c>
      <c r="E116" s="19">
        <v>1873.0</v>
      </c>
      <c r="F116" s="19">
        <v>1672.0</v>
      </c>
      <c r="G116" s="19">
        <v>2191.0</v>
      </c>
      <c r="H116" s="19">
        <v>3863.0</v>
      </c>
      <c r="I116" s="20"/>
      <c r="J116" s="21">
        <v>-5.415</v>
      </c>
      <c r="K116" s="21">
        <v>-42.6433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2205599.0</v>
      </c>
      <c r="B117" s="23" t="s">
        <v>3677</v>
      </c>
      <c r="C117" s="24">
        <v>4138.0</v>
      </c>
      <c r="D117" s="24">
        <v>2472.0</v>
      </c>
      <c r="E117" s="24">
        <v>2381.0</v>
      </c>
      <c r="F117" s="24">
        <v>1723.0</v>
      </c>
      <c r="G117" s="24">
        <v>3130.0</v>
      </c>
      <c r="H117" s="24">
        <v>4853.0</v>
      </c>
      <c r="I117" s="25"/>
      <c r="J117" s="26">
        <v>-6.5133</v>
      </c>
      <c r="K117" s="26">
        <v>-41.5842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2205540.0</v>
      </c>
      <c r="B118" s="18" t="s">
        <v>3678</v>
      </c>
      <c r="C118" s="19">
        <v>2231.0</v>
      </c>
      <c r="D118" s="19">
        <v>1339.0</v>
      </c>
      <c r="E118" s="19">
        <v>1317.0</v>
      </c>
      <c r="F118" s="19">
        <v>1582.0</v>
      </c>
      <c r="G118" s="19">
        <v>1074.0</v>
      </c>
      <c r="H118" s="19">
        <v>2656.0</v>
      </c>
      <c r="I118" s="20"/>
      <c r="J118" s="21">
        <v>-5.8311</v>
      </c>
      <c r="K118" s="21">
        <v>-42.6233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2205607.0</v>
      </c>
      <c r="B119" s="23" t="s">
        <v>3681</v>
      </c>
      <c r="C119" s="24">
        <v>5628.0</v>
      </c>
      <c r="D119" s="24">
        <v>2619.0</v>
      </c>
      <c r="E119" s="24">
        <v>2662.0</v>
      </c>
      <c r="F119" s="24">
        <v>3957.0</v>
      </c>
      <c r="G119" s="24">
        <v>1324.0</v>
      </c>
      <c r="H119" s="24">
        <v>5281.0</v>
      </c>
      <c r="I119" s="25"/>
      <c r="J119" s="26">
        <v>-7.2658</v>
      </c>
      <c r="K119" s="26">
        <v>-43.9303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2205706.0</v>
      </c>
      <c r="B120" s="18" t="s">
        <v>3682</v>
      </c>
      <c r="C120" s="19">
        <v>24253.0</v>
      </c>
      <c r="D120" s="19">
        <v>14605.0</v>
      </c>
      <c r="E120" s="19">
        <v>13817.0</v>
      </c>
      <c r="F120" s="19">
        <v>12646.0</v>
      </c>
      <c r="G120" s="19">
        <v>15776.0</v>
      </c>
      <c r="H120" s="19">
        <v>28422.0</v>
      </c>
      <c r="I120" s="20"/>
      <c r="J120" s="21">
        <v>-2.8792</v>
      </c>
      <c r="K120" s="21">
        <v>-41.6669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2205805.0</v>
      </c>
      <c r="B121" s="23" t="s">
        <v>3684</v>
      </c>
      <c r="C121" s="24">
        <v>24042.0</v>
      </c>
      <c r="D121" s="24">
        <v>12401.0</v>
      </c>
      <c r="E121" s="24">
        <v>12310.0</v>
      </c>
      <c r="F121" s="24">
        <v>13252.0</v>
      </c>
      <c r="G121" s="24">
        <v>11459.0</v>
      </c>
      <c r="H121" s="24">
        <v>24711.0</v>
      </c>
      <c r="I121" s="25"/>
      <c r="J121" s="26">
        <v>-3.4578</v>
      </c>
      <c r="K121" s="26">
        <v>-42.3703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2205854.0</v>
      </c>
      <c r="B122" s="18" t="s">
        <v>3686</v>
      </c>
      <c r="C122" s="19">
        <v>6771.0</v>
      </c>
      <c r="D122" s="19">
        <v>4044.0</v>
      </c>
      <c r="E122" s="19">
        <v>3772.0</v>
      </c>
      <c r="F122" s="19">
        <v>3364.0</v>
      </c>
      <c r="G122" s="19">
        <v>4452.0</v>
      </c>
      <c r="H122" s="19">
        <v>7816.0</v>
      </c>
      <c r="I122" s="20"/>
      <c r="J122" s="21">
        <v>-3.4828</v>
      </c>
      <c r="K122" s="21">
        <v>-42.5044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2205904.0</v>
      </c>
      <c r="B123" s="23" t="s">
        <v>3687</v>
      </c>
      <c r="C123" s="24">
        <v>5151.0</v>
      </c>
      <c r="D123" s="24">
        <v>2700.0</v>
      </c>
      <c r="E123" s="24">
        <v>2509.0</v>
      </c>
      <c r="F123" s="24">
        <v>3315.0</v>
      </c>
      <c r="G123" s="24">
        <v>1894.0</v>
      </c>
      <c r="H123" s="24">
        <v>5209.0</v>
      </c>
      <c r="I123" s="25"/>
      <c r="J123" s="26">
        <v>-8.0128</v>
      </c>
      <c r="K123" s="26">
        <v>-43.8717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2205953.0</v>
      </c>
      <c r="B124" s="18" t="s">
        <v>3689</v>
      </c>
      <c r="C124" s="19">
        <v>6178.0</v>
      </c>
      <c r="D124" s="19">
        <v>3864.0</v>
      </c>
      <c r="E124" s="19">
        <v>3946.0</v>
      </c>
      <c r="F124" s="19">
        <v>6705.0</v>
      </c>
      <c r="G124" s="19">
        <v>1105.0</v>
      </c>
      <c r="H124" s="19">
        <v>7810.0</v>
      </c>
      <c r="I124" s="20"/>
      <c r="J124" s="21">
        <v>-7.4425</v>
      </c>
      <c r="K124" s="21">
        <v>-40.6611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2206001.0</v>
      </c>
      <c r="B125" s="23" t="s">
        <v>3691</v>
      </c>
      <c r="C125" s="24">
        <v>4279.0</v>
      </c>
      <c r="D125" s="24">
        <v>2219.0</v>
      </c>
      <c r="E125" s="24">
        <v>2237.0</v>
      </c>
      <c r="F125" s="24">
        <v>3845.0</v>
      </c>
      <c r="G125" s="24">
        <v>611.0</v>
      </c>
      <c r="H125" s="24">
        <v>4456.0</v>
      </c>
      <c r="I125" s="25"/>
      <c r="J125" s="26">
        <v>-7.1206</v>
      </c>
      <c r="K125" s="26">
        <v>-43.8944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2206050.0</v>
      </c>
      <c r="B126" s="18" t="s">
        <v>3692</v>
      </c>
      <c r="C126" s="19">
        <v>5988.0</v>
      </c>
      <c r="D126" s="19">
        <v>3154.0</v>
      </c>
      <c r="E126" s="19">
        <v>3068.0</v>
      </c>
      <c r="F126" s="19">
        <v>936.0</v>
      </c>
      <c r="G126" s="19">
        <v>5286.0</v>
      </c>
      <c r="H126" s="19">
        <v>6222.0</v>
      </c>
      <c r="I126" s="20"/>
      <c r="J126" s="21">
        <v>-7.4628</v>
      </c>
      <c r="K126" s="21">
        <v>-41.1256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2206100.0</v>
      </c>
      <c r="B127" s="23" t="s">
        <v>3695</v>
      </c>
      <c r="C127" s="24">
        <v>9727.0</v>
      </c>
      <c r="D127" s="24">
        <v>5274.0</v>
      </c>
      <c r="E127" s="24">
        <v>5211.0</v>
      </c>
      <c r="F127" s="24">
        <v>4808.0</v>
      </c>
      <c r="G127" s="24">
        <v>5677.0</v>
      </c>
      <c r="H127" s="24">
        <v>10485.0</v>
      </c>
      <c r="I127" s="25"/>
      <c r="J127" s="26">
        <v>-3.7158</v>
      </c>
      <c r="K127" s="26">
        <v>-42.5556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2206209.0</v>
      </c>
      <c r="B128" s="18" t="s">
        <v>3696</v>
      </c>
      <c r="C128" s="19">
        <v>29849.0</v>
      </c>
      <c r="D128" s="19">
        <v>16360.0</v>
      </c>
      <c r="E128" s="19">
        <v>15932.0</v>
      </c>
      <c r="F128" s="19">
        <v>10714.0</v>
      </c>
      <c r="G128" s="19">
        <v>21578.0</v>
      </c>
      <c r="H128" s="19">
        <v>32292.0</v>
      </c>
      <c r="I128" s="20"/>
      <c r="J128" s="21">
        <v>-4.1656</v>
      </c>
      <c r="K128" s="21">
        <v>-42.8953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2206308.0</v>
      </c>
      <c r="B129" s="23" t="s">
        <v>3699</v>
      </c>
      <c r="C129" s="24">
        <v>1370.0</v>
      </c>
      <c r="D129" s="24">
        <v>657.0</v>
      </c>
      <c r="E129" s="24">
        <v>596.0</v>
      </c>
      <c r="F129" s="24">
        <v>862.0</v>
      </c>
      <c r="G129" s="24">
        <v>391.0</v>
      </c>
      <c r="H129" s="24">
        <v>1253.0</v>
      </c>
      <c r="I129" s="25"/>
      <c r="J129" s="26">
        <v>-5.6806</v>
      </c>
      <c r="K129" s="26">
        <v>-42.7386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2206357.0</v>
      </c>
      <c r="B130" s="18" t="s">
        <v>3700</v>
      </c>
      <c r="C130" s="19">
        <v>6900.0</v>
      </c>
      <c r="D130" s="19">
        <v>3442.0</v>
      </c>
      <c r="E130" s="19">
        <v>3328.0</v>
      </c>
      <c r="F130" s="19">
        <v>1702.0</v>
      </c>
      <c r="G130" s="19">
        <v>5068.0</v>
      </c>
      <c r="H130" s="19">
        <v>6770.0</v>
      </c>
      <c r="I130" s="20"/>
      <c r="J130" s="21">
        <v>-4.6844</v>
      </c>
      <c r="K130" s="21">
        <v>-41.4222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2206407.0</v>
      </c>
      <c r="B131" s="23" t="s">
        <v>3703</v>
      </c>
      <c r="C131" s="24">
        <v>10309.0</v>
      </c>
      <c r="D131" s="24">
        <v>5112.0</v>
      </c>
      <c r="E131" s="24">
        <v>5225.0</v>
      </c>
      <c r="F131" s="24">
        <v>5316.0</v>
      </c>
      <c r="G131" s="24">
        <v>5021.0</v>
      </c>
      <c r="H131" s="24">
        <v>10337.0</v>
      </c>
      <c r="I131" s="25"/>
      <c r="J131" s="26">
        <v>-5.5642</v>
      </c>
      <c r="K131" s="26">
        <v>-42.6078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2206506.0</v>
      </c>
      <c r="B132" s="18" t="s">
        <v>3704</v>
      </c>
      <c r="C132" s="19">
        <v>6764.0</v>
      </c>
      <c r="D132" s="19">
        <v>3715.0</v>
      </c>
      <c r="E132" s="19">
        <v>3676.0</v>
      </c>
      <c r="F132" s="19">
        <v>3485.0</v>
      </c>
      <c r="G132" s="19">
        <v>3906.0</v>
      </c>
      <c r="H132" s="19">
        <v>7391.0</v>
      </c>
      <c r="I132" s="20"/>
      <c r="J132" s="21">
        <v>-6.9964</v>
      </c>
      <c r="K132" s="21">
        <v>-41.0297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2206605.0</v>
      </c>
      <c r="B133" s="23" t="s">
        <v>3707</v>
      </c>
      <c r="C133" s="24">
        <v>10230.0</v>
      </c>
      <c r="D133" s="24">
        <v>5288.0</v>
      </c>
      <c r="E133" s="24">
        <v>5061.0</v>
      </c>
      <c r="F133" s="24">
        <v>2981.0</v>
      </c>
      <c r="G133" s="24">
        <v>7368.0</v>
      </c>
      <c r="H133" s="24">
        <v>10349.0</v>
      </c>
      <c r="I133" s="25"/>
      <c r="J133" s="26">
        <v>-9.7539</v>
      </c>
      <c r="K133" s="26">
        <v>-45.3039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2206654.0</v>
      </c>
      <c r="B134" s="18" t="s">
        <v>3708</v>
      </c>
      <c r="C134" s="19">
        <v>4426.0</v>
      </c>
      <c r="D134" s="19">
        <v>2061.0</v>
      </c>
      <c r="E134" s="19">
        <v>2007.0</v>
      </c>
      <c r="F134" s="19">
        <v>1404.0</v>
      </c>
      <c r="G134" s="19">
        <v>2664.0</v>
      </c>
      <c r="H134" s="19">
        <v>4068.0</v>
      </c>
      <c r="I134" s="20"/>
      <c r="J134" s="21">
        <v>-9.725</v>
      </c>
      <c r="K134" s="21">
        <v>-43.9006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2206670.0</v>
      </c>
      <c r="B135" s="23" t="s">
        <v>3711</v>
      </c>
      <c r="C135" s="24">
        <v>6006.0</v>
      </c>
      <c r="D135" s="24">
        <v>3323.0</v>
      </c>
      <c r="E135" s="24">
        <v>3176.0</v>
      </c>
      <c r="F135" s="24">
        <v>2298.0</v>
      </c>
      <c r="G135" s="24">
        <v>4201.0</v>
      </c>
      <c r="H135" s="24">
        <v>6499.0</v>
      </c>
      <c r="I135" s="25"/>
      <c r="J135" s="26">
        <v>-3.7431</v>
      </c>
      <c r="K135" s="26">
        <v>-42.3119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2206696.0</v>
      </c>
      <c r="B136" s="137" t="s">
        <v>3712</v>
      </c>
      <c r="C136" s="138">
        <v>6375.0</v>
      </c>
      <c r="D136" s="138">
        <v>4422.0</v>
      </c>
      <c r="E136" s="138">
        <v>4042.0</v>
      </c>
      <c r="F136" s="138">
        <v>1689.0</v>
      </c>
      <c r="G136" s="138">
        <v>6775.0</v>
      </c>
      <c r="H136" s="138">
        <v>8464.0</v>
      </c>
      <c r="I136" s="20"/>
      <c r="J136" s="21">
        <v>-3.3189</v>
      </c>
      <c r="K136" s="21">
        <v>-42.0939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2206704.0</v>
      </c>
      <c r="B137" s="23" t="s">
        <v>3714</v>
      </c>
      <c r="C137" s="24">
        <v>7805.0</v>
      </c>
      <c r="D137" s="24">
        <v>3674.0</v>
      </c>
      <c r="E137" s="24">
        <v>3653.0</v>
      </c>
      <c r="F137" s="24">
        <v>3503.0</v>
      </c>
      <c r="G137" s="24">
        <v>3824.0</v>
      </c>
      <c r="H137" s="24">
        <v>7327.0</v>
      </c>
      <c r="I137" s="25"/>
      <c r="J137" s="26">
        <v>-6.9733</v>
      </c>
      <c r="K137" s="26">
        <v>-42.6719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2206720.0</v>
      </c>
      <c r="B138" s="18" t="s">
        <v>3715</v>
      </c>
      <c r="C138" s="19">
        <v>0.0</v>
      </c>
      <c r="D138" s="19">
        <v>4075.0</v>
      </c>
      <c r="E138" s="19">
        <v>3964.0</v>
      </c>
      <c r="F138" s="19">
        <v>1652.0</v>
      </c>
      <c r="G138" s="19">
        <v>6387.0</v>
      </c>
      <c r="H138" s="19">
        <v>8039.0</v>
      </c>
      <c r="I138" s="20"/>
      <c r="J138" s="21">
        <v>-5.35</v>
      </c>
      <c r="K138" s="21">
        <v>-42.85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2206753.0</v>
      </c>
      <c r="B139" s="23" t="s">
        <v>3717</v>
      </c>
      <c r="C139" s="24">
        <v>3865.0</v>
      </c>
      <c r="D139" s="24">
        <v>2333.0</v>
      </c>
      <c r="E139" s="24">
        <v>2227.0</v>
      </c>
      <c r="F139" s="24">
        <v>1363.0</v>
      </c>
      <c r="G139" s="24">
        <v>3197.0</v>
      </c>
      <c r="H139" s="24">
        <v>4560.0</v>
      </c>
      <c r="I139" s="25"/>
      <c r="J139" s="26">
        <v>-4.6306</v>
      </c>
      <c r="K139" s="26">
        <v>-42.1728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2206803.0</v>
      </c>
      <c r="B140" s="18" t="s">
        <v>3718</v>
      </c>
      <c r="C140" s="19">
        <v>7214.0</v>
      </c>
      <c r="D140" s="19">
        <v>4083.0</v>
      </c>
      <c r="E140" s="19">
        <v>4131.0</v>
      </c>
      <c r="F140" s="19">
        <v>3693.0</v>
      </c>
      <c r="G140" s="19">
        <v>4521.0</v>
      </c>
      <c r="H140" s="19">
        <v>8214.0</v>
      </c>
      <c r="I140" s="20"/>
      <c r="J140" s="21">
        <v>-3.9794</v>
      </c>
      <c r="K140" s="21">
        <v>-42.6206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2207959.0</v>
      </c>
      <c r="B141" s="23" t="s">
        <v>3719</v>
      </c>
      <c r="C141" s="24">
        <v>4150.0</v>
      </c>
      <c r="D141" s="24">
        <v>2158.0</v>
      </c>
      <c r="E141" s="24">
        <v>2034.0</v>
      </c>
      <c r="F141" s="24">
        <v>704.0</v>
      </c>
      <c r="G141" s="24">
        <v>3488.0</v>
      </c>
      <c r="H141" s="24">
        <v>4192.0</v>
      </c>
      <c r="I141" s="25"/>
      <c r="J141" s="26">
        <v>-8.0872</v>
      </c>
      <c r="K141" s="26">
        <v>-42.0522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2206902.0</v>
      </c>
      <c r="B142" s="18" t="s">
        <v>3720</v>
      </c>
      <c r="C142" s="19">
        <v>6760.0</v>
      </c>
      <c r="D142" s="19">
        <v>3234.0</v>
      </c>
      <c r="E142" s="19">
        <v>3264.0</v>
      </c>
      <c r="F142" s="19">
        <v>3280.0</v>
      </c>
      <c r="G142" s="19">
        <v>3218.0</v>
      </c>
      <c r="H142" s="19">
        <v>6498.0</v>
      </c>
      <c r="I142" s="20"/>
      <c r="J142" s="21">
        <v>-6.4492</v>
      </c>
      <c r="K142" s="21">
        <v>-41.9386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2206951.0</v>
      </c>
      <c r="B143" s="23" t="s">
        <v>1734</v>
      </c>
      <c r="C143" s="24">
        <v>3155.0</v>
      </c>
      <c r="D143" s="24">
        <v>1672.0</v>
      </c>
      <c r="E143" s="24">
        <v>1588.0</v>
      </c>
      <c r="F143" s="24">
        <v>916.0</v>
      </c>
      <c r="G143" s="24">
        <v>2344.0</v>
      </c>
      <c r="H143" s="24">
        <v>3260.0</v>
      </c>
      <c r="I143" s="25"/>
      <c r="J143" s="26">
        <v>-5.2883</v>
      </c>
      <c r="K143" s="26">
        <v>-41.9333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2207009.0</v>
      </c>
      <c r="B144" s="18" t="s">
        <v>3721</v>
      </c>
      <c r="C144" s="19">
        <v>33910.0</v>
      </c>
      <c r="D144" s="19">
        <v>17045.0</v>
      </c>
      <c r="E144" s="19">
        <v>18601.0</v>
      </c>
      <c r="F144" s="19">
        <v>22001.0</v>
      </c>
      <c r="G144" s="19">
        <v>13645.0</v>
      </c>
      <c r="H144" s="19">
        <v>35646.0</v>
      </c>
      <c r="I144" s="20"/>
      <c r="J144" s="21">
        <v>-7.0253</v>
      </c>
      <c r="K144" s="21">
        <v>-42.1311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2207108.0</v>
      </c>
      <c r="B145" s="23" t="s">
        <v>3722</v>
      </c>
      <c r="C145" s="24">
        <v>2283.0</v>
      </c>
      <c r="D145" s="24">
        <v>1310.0</v>
      </c>
      <c r="E145" s="24">
        <v>1320.0</v>
      </c>
      <c r="F145" s="24">
        <v>1064.0</v>
      </c>
      <c r="G145" s="24">
        <v>1566.0</v>
      </c>
      <c r="H145" s="24">
        <v>2630.0</v>
      </c>
      <c r="I145" s="25"/>
      <c r="J145" s="26">
        <v>-5.8414</v>
      </c>
      <c r="K145" s="26">
        <v>-42.575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2207207.0</v>
      </c>
      <c r="B146" s="18" t="s">
        <v>3723</v>
      </c>
      <c r="C146" s="19">
        <v>7178.0</v>
      </c>
      <c r="D146" s="19">
        <v>3219.0</v>
      </c>
      <c r="E146" s="19">
        <v>3432.0</v>
      </c>
      <c r="F146" s="19">
        <v>2355.0</v>
      </c>
      <c r="G146" s="19">
        <v>4296.0</v>
      </c>
      <c r="H146" s="19">
        <v>6651.0</v>
      </c>
      <c r="I146" s="20"/>
      <c r="J146" s="21">
        <v>-7.355</v>
      </c>
      <c r="K146" s="21">
        <v>-40.9044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2207306.0</v>
      </c>
      <c r="B147" s="23" t="s">
        <v>3724</v>
      </c>
      <c r="C147" s="24">
        <v>4184.0</v>
      </c>
      <c r="D147" s="24">
        <v>2048.0</v>
      </c>
      <c r="E147" s="24">
        <v>2011.0</v>
      </c>
      <c r="F147" s="24">
        <v>2376.0</v>
      </c>
      <c r="G147" s="24">
        <v>1683.0</v>
      </c>
      <c r="H147" s="24">
        <v>4059.0</v>
      </c>
      <c r="I147" s="25"/>
      <c r="J147" s="26">
        <v>-7.7778</v>
      </c>
      <c r="K147" s="26">
        <v>-42.2556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2207355.0</v>
      </c>
      <c r="B148" s="18" t="s">
        <v>3725</v>
      </c>
      <c r="C148" s="19">
        <v>2894.0</v>
      </c>
      <c r="D148" s="19">
        <v>1745.0</v>
      </c>
      <c r="E148" s="19">
        <v>1621.0</v>
      </c>
      <c r="F148" s="19">
        <v>1426.0</v>
      </c>
      <c r="G148" s="19">
        <v>1940.0</v>
      </c>
      <c r="H148" s="19">
        <v>3366.0</v>
      </c>
      <c r="I148" s="20"/>
      <c r="J148" s="21">
        <v>-7.8561</v>
      </c>
      <c r="K148" s="21">
        <v>-42.8219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2207405.0</v>
      </c>
      <c r="B149" s="23" t="s">
        <v>3726</v>
      </c>
      <c r="C149" s="24">
        <v>5199.0</v>
      </c>
      <c r="D149" s="24">
        <v>2571.0</v>
      </c>
      <c r="E149" s="24">
        <v>2422.0</v>
      </c>
      <c r="F149" s="24">
        <v>1764.0</v>
      </c>
      <c r="G149" s="24">
        <v>3229.0</v>
      </c>
      <c r="H149" s="24">
        <v>4993.0</v>
      </c>
      <c r="I149" s="25"/>
      <c r="J149" s="26">
        <v>-8.7269</v>
      </c>
      <c r="K149" s="26">
        <v>-44.2356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2207504.0</v>
      </c>
      <c r="B150" s="18" t="s">
        <v>3727</v>
      </c>
      <c r="C150" s="19">
        <v>12154.0</v>
      </c>
      <c r="D150" s="19">
        <v>6781.0</v>
      </c>
      <c r="E150" s="19">
        <v>6964.0</v>
      </c>
      <c r="F150" s="19">
        <v>5342.0</v>
      </c>
      <c r="G150" s="19">
        <v>8403.0</v>
      </c>
      <c r="H150" s="19">
        <v>13745.0</v>
      </c>
      <c r="I150" s="20"/>
      <c r="J150" s="21">
        <v>-5.9778</v>
      </c>
      <c r="K150" s="21">
        <v>-43.0633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2207553.0</v>
      </c>
      <c r="B151" s="23" t="s">
        <v>3728</v>
      </c>
      <c r="C151" s="24">
        <v>4386.0</v>
      </c>
      <c r="D151" s="24">
        <v>2148.0</v>
      </c>
      <c r="E151" s="24">
        <v>1999.0</v>
      </c>
      <c r="F151" s="24">
        <v>557.0</v>
      </c>
      <c r="G151" s="24">
        <v>3590.0</v>
      </c>
      <c r="H151" s="24">
        <v>4147.0</v>
      </c>
      <c r="I151" s="25"/>
      <c r="J151" s="26">
        <v>-7.1044</v>
      </c>
      <c r="K151" s="26">
        <v>-41.7039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2207603.0</v>
      </c>
      <c r="B152" s="18" t="s">
        <v>3729</v>
      </c>
      <c r="C152" s="19">
        <v>9345.0</v>
      </c>
      <c r="D152" s="19">
        <v>5451.0</v>
      </c>
      <c r="E152" s="19">
        <v>4814.0</v>
      </c>
      <c r="F152" s="19">
        <v>5328.0</v>
      </c>
      <c r="G152" s="19">
        <v>4937.0</v>
      </c>
      <c r="H152" s="19">
        <v>10265.0</v>
      </c>
      <c r="I152" s="20"/>
      <c r="J152" s="21">
        <v>-10.2275</v>
      </c>
      <c r="K152" s="21">
        <v>-44.6392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2207702.0</v>
      </c>
      <c r="B153" s="23" t="s">
        <v>3730</v>
      </c>
      <c r="C153" s="24">
        <v>132282.0</v>
      </c>
      <c r="D153" s="24">
        <v>69729.0</v>
      </c>
      <c r="E153" s="24">
        <v>76000.0</v>
      </c>
      <c r="F153" s="24">
        <v>137507.0</v>
      </c>
      <c r="G153" s="24">
        <v>8222.0</v>
      </c>
      <c r="H153" s="24">
        <v>145729.0</v>
      </c>
      <c r="I153" s="25"/>
      <c r="J153" s="26">
        <v>-2.9047</v>
      </c>
      <c r="K153" s="26">
        <v>-41.7767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2207751.0</v>
      </c>
      <c r="B154" s="18" t="s">
        <v>3731</v>
      </c>
      <c r="C154" s="19">
        <v>4195.0</v>
      </c>
      <c r="D154" s="19">
        <v>2316.0</v>
      </c>
      <c r="E154" s="19">
        <v>2230.0</v>
      </c>
      <c r="F154" s="19">
        <v>2482.0</v>
      </c>
      <c r="G154" s="19">
        <v>2064.0</v>
      </c>
      <c r="H154" s="19">
        <v>4546.0</v>
      </c>
      <c r="I154" s="20"/>
      <c r="J154" s="21">
        <v>-5.8583</v>
      </c>
      <c r="K154" s="21">
        <v>-42.4397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2207777.0</v>
      </c>
      <c r="B155" s="23" t="s">
        <v>3732</v>
      </c>
      <c r="C155" s="24">
        <v>5634.0</v>
      </c>
      <c r="D155" s="24">
        <v>3094.0</v>
      </c>
      <c r="E155" s="24">
        <v>3012.0</v>
      </c>
      <c r="F155" s="24">
        <v>1689.0</v>
      </c>
      <c r="G155" s="24">
        <v>4417.0</v>
      </c>
      <c r="H155" s="24">
        <v>6106.0</v>
      </c>
      <c r="I155" s="25"/>
      <c r="J155" s="26">
        <v>-7.6675</v>
      </c>
      <c r="K155" s="26">
        <v>-41.2436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2207793.0</v>
      </c>
      <c r="B156" s="18" t="s">
        <v>3733</v>
      </c>
      <c r="C156" s="19">
        <v>0.0</v>
      </c>
      <c r="D156" s="19">
        <v>1935.0</v>
      </c>
      <c r="E156" s="19">
        <v>1822.0</v>
      </c>
      <c r="F156" s="19">
        <v>556.0</v>
      </c>
      <c r="G156" s="19">
        <v>3201.0</v>
      </c>
      <c r="H156" s="19">
        <v>3757.0</v>
      </c>
      <c r="I156" s="20"/>
      <c r="J156" s="21">
        <v>-5.275833333333333</v>
      </c>
      <c r="K156" s="21">
        <v>-42.405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2207801.0</v>
      </c>
      <c r="B157" s="23" t="s">
        <v>3734</v>
      </c>
      <c r="C157" s="24">
        <v>16529.0</v>
      </c>
      <c r="D157" s="24">
        <v>9566.0</v>
      </c>
      <c r="E157" s="24">
        <v>10217.0</v>
      </c>
      <c r="F157" s="24">
        <v>10654.0</v>
      </c>
      <c r="G157" s="24">
        <v>9129.0</v>
      </c>
      <c r="H157" s="24">
        <v>19783.0</v>
      </c>
      <c r="I157" s="25"/>
      <c r="J157" s="26">
        <v>-8.1436</v>
      </c>
      <c r="K157" s="26">
        <v>-41.1497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2207850.0</v>
      </c>
      <c r="B158" s="18" t="s">
        <v>3735</v>
      </c>
      <c r="C158" s="19">
        <v>3973.0</v>
      </c>
      <c r="D158" s="19">
        <v>1953.0</v>
      </c>
      <c r="E158" s="19">
        <v>1713.0</v>
      </c>
      <c r="F158" s="19">
        <v>1793.0</v>
      </c>
      <c r="G158" s="19">
        <v>1873.0</v>
      </c>
      <c r="H158" s="19">
        <v>3666.0</v>
      </c>
      <c r="I158" s="20"/>
      <c r="J158" s="21">
        <v>-7.9658</v>
      </c>
      <c r="K158" s="21">
        <v>-43.2225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2207900.0</v>
      </c>
      <c r="B159" s="23" t="s">
        <v>3736</v>
      </c>
      <c r="C159" s="24">
        <v>36201.0</v>
      </c>
      <c r="D159" s="24">
        <v>18443.0</v>
      </c>
      <c r="E159" s="24">
        <v>19057.0</v>
      </c>
      <c r="F159" s="24">
        <v>22671.0</v>
      </c>
      <c r="G159" s="24">
        <v>14829.0</v>
      </c>
      <c r="H159" s="24">
        <v>37500.0</v>
      </c>
      <c r="I159" s="25"/>
      <c r="J159" s="26">
        <v>-4.4247</v>
      </c>
      <c r="K159" s="26">
        <v>-41.4586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2207934.0</v>
      </c>
      <c r="B160" s="18" t="s">
        <v>3737</v>
      </c>
      <c r="C160" s="19">
        <v>2002.0</v>
      </c>
      <c r="D160" s="19">
        <v>1251.0</v>
      </c>
      <c r="E160" s="19">
        <v>1159.0</v>
      </c>
      <c r="F160" s="19">
        <v>819.0</v>
      </c>
      <c r="G160" s="19">
        <v>1591.0</v>
      </c>
      <c r="H160" s="19">
        <v>2410.0</v>
      </c>
      <c r="I160" s="20"/>
      <c r="J160" s="21">
        <v>-8.0683</v>
      </c>
      <c r="K160" s="21">
        <v>-42.285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2208007.0</v>
      </c>
      <c r="B161" s="23" t="s">
        <v>3738</v>
      </c>
      <c r="C161" s="24">
        <v>68974.0</v>
      </c>
      <c r="D161" s="24">
        <v>35069.0</v>
      </c>
      <c r="E161" s="24">
        <v>38348.0</v>
      </c>
      <c r="F161" s="24">
        <v>58295.0</v>
      </c>
      <c r="G161" s="24">
        <v>15122.0</v>
      </c>
      <c r="H161" s="24">
        <v>73417.0</v>
      </c>
      <c r="I161" s="25"/>
      <c r="J161" s="26">
        <v>-7.0769</v>
      </c>
      <c r="K161" s="26">
        <v>-41.4669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2208106.0</v>
      </c>
      <c r="B162" s="18" t="s">
        <v>3739</v>
      </c>
      <c r="C162" s="19">
        <v>11306.0</v>
      </c>
      <c r="D162" s="19">
        <v>5980.0</v>
      </c>
      <c r="E162" s="19">
        <v>5733.0</v>
      </c>
      <c r="F162" s="19">
        <v>4795.0</v>
      </c>
      <c r="G162" s="19">
        <v>6918.0</v>
      </c>
      <c r="H162" s="19">
        <v>11713.0</v>
      </c>
      <c r="I162" s="20"/>
      <c r="J162" s="21">
        <v>-6.2453</v>
      </c>
      <c r="K162" s="21">
        <v>-41.4192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2208205.0</v>
      </c>
      <c r="B163" s="67" t="s">
        <v>3740</v>
      </c>
      <c r="C163" s="68">
        <v>16505.0</v>
      </c>
      <c r="D163" s="68">
        <v>8837.0</v>
      </c>
      <c r="E163" s="68">
        <v>8856.0</v>
      </c>
      <c r="F163" s="68">
        <v>5290.0</v>
      </c>
      <c r="G163" s="68">
        <v>12403.0</v>
      </c>
      <c r="H163" s="68">
        <v>17693.0</v>
      </c>
      <c r="I163" s="25"/>
      <c r="J163" s="26">
        <v>-6.8375</v>
      </c>
      <c r="K163" s="26">
        <v>-40.5792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2208304.0</v>
      </c>
      <c r="B164" s="18" t="s">
        <v>3741</v>
      </c>
      <c r="C164" s="19">
        <v>24786.0</v>
      </c>
      <c r="D164" s="19">
        <v>13623.0</v>
      </c>
      <c r="E164" s="19">
        <v>13925.0</v>
      </c>
      <c r="F164" s="19">
        <v>19242.0</v>
      </c>
      <c r="G164" s="19">
        <v>8306.0</v>
      </c>
      <c r="H164" s="19">
        <v>27548.0</v>
      </c>
      <c r="I164" s="20"/>
      <c r="J164" s="21">
        <v>-3.9281</v>
      </c>
      <c r="K164" s="21">
        <v>-41.7092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2208403.0</v>
      </c>
      <c r="B165" s="23" t="s">
        <v>3742</v>
      </c>
      <c r="C165" s="24">
        <v>60154.0</v>
      </c>
      <c r="D165" s="24">
        <v>30141.0</v>
      </c>
      <c r="E165" s="24">
        <v>31699.0</v>
      </c>
      <c r="F165" s="24">
        <v>44539.0</v>
      </c>
      <c r="G165" s="24">
        <v>17301.0</v>
      </c>
      <c r="H165" s="24">
        <v>61840.0</v>
      </c>
      <c r="I165" s="25"/>
      <c r="J165" s="26">
        <v>-4.2733</v>
      </c>
      <c r="K165" s="26">
        <v>-41.7769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2208502.0</v>
      </c>
      <c r="B166" s="18" t="s">
        <v>3743</v>
      </c>
      <c r="C166" s="19">
        <v>10573.0</v>
      </c>
      <c r="D166" s="19">
        <v>6009.0</v>
      </c>
      <c r="E166" s="19">
        <v>5888.0</v>
      </c>
      <c r="F166" s="19">
        <v>7503.0</v>
      </c>
      <c r="G166" s="19">
        <v>4394.0</v>
      </c>
      <c r="H166" s="19">
        <v>11897.0</v>
      </c>
      <c r="I166" s="20"/>
      <c r="J166" s="21">
        <v>-3.8933</v>
      </c>
      <c r="K166" s="21">
        <v>-42.71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2208551.0</v>
      </c>
      <c r="B167" s="23" t="s">
        <v>3744</v>
      </c>
      <c r="C167" s="24">
        <v>2421.0</v>
      </c>
      <c r="D167" s="24">
        <v>1324.0</v>
      </c>
      <c r="E167" s="24">
        <v>1235.0</v>
      </c>
      <c r="F167" s="24">
        <v>1802.0</v>
      </c>
      <c r="G167" s="24">
        <v>757.0</v>
      </c>
      <c r="H167" s="24">
        <v>2559.0</v>
      </c>
      <c r="I167" s="25"/>
      <c r="J167" s="26">
        <v>-6.9672</v>
      </c>
      <c r="K167" s="26">
        <v>-44.1817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2208601.0</v>
      </c>
      <c r="B168" s="18" t="s">
        <v>3745</v>
      </c>
      <c r="C168" s="19">
        <v>3117.0</v>
      </c>
      <c r="D168" s="19">
        <v>1551.0</v>
      </c>
      <c r="E168" s="19">
        <v>1534.0</v>
      </c>
      <c r="F168" s="19">
        <v>2552.0</v>
      </c>
      <c r="G168" s="19">
        <v>533.0</v>
      </c>
      <c r="H168" s="19">
        <v>3085.0</v>
      </c>
      <c r="I168" s="20"/>
      <c r="J168" s="21">
        <v>-5.6672</v>
      </c>
      <c r="K168" s="21">
        <v>-42.2067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2208650.0</v>
      </c>
      <c r="B169" s="23" t="s">
        <v>3746</v>
      </c>
      <c r="C169" s="24">
        <v>8332.0</v>
      </c>
      <c r="D169" s="24">
        <v>4289.0</v>
      </c>
      <c r="E169" s="24">
        <v>4276.0</v>
      </c>
      <c r="F169" s="24">
        <v>1156.0</v>
      </c>
      <c r="G169" s="24">
        <v>7409.0</v>
      </c>
      <c r="H169" s="24">
        <v>8565.0</v>
      </c>
      <c r="I169" s="25"/>
      <c r="J169" s="26">
        <v>-8.5794</v>
      </c>
      <c r="K169" s="26">
        <v>-41.4194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2208700.0</v>
      </c>
      <c r="B170" s="18" t="s">
        <v>3747</v>
      </c>
      <c r="C170" s="19">
        <v>7781.0</v>
      </c>
      <c r="D170" s="19">
        <v>4224.0</v>
      </c>
      <c r="E170" s="19">
        <v>4179.0</v>
      </c>
      <c r="F170" s="19">
        <v>5334.0</v>
      </c>
      <c r="G170" s="19">
        <v>3069.0</v>
      </c>
      <c r="H170" s="19">
        <v>8403.0</v>
      </c>
      <c r="I170" s="20"/>
      <c r="J170" s="21">
        <v>-9.4867</v>
      </c>
      <c r="K170" s="21">
        <v>-44.5864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2208809.0</v>
      </c>
      <c r="B171" s="23" t="s">
        <v>3748</v>
      </c>
      <c r="C171" s="24">
        <v>17471.0</v>
      </c>
      <c r="D171" s="24">
        <v>8599.0</v>
      </c>
      <c r="E171" s="24">
        <v>8977.0</v>
      </c>
      <c r="F171" s="24">
        <v>13832.0</v>
      </c>
      <c r="G171" s="24">
        <v>3744.0</v>
      </c>
      <c r="H171" s="24">
        <v>17576.0</v>
      </c>
      <c r="I171" s="25"/>
      <c r="J171" s="26">
        <v>-6.2378</v>
      </c>
      <c r="K171" s="26">
        <v>-42.6883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2208858.0</v>
      </c>
      <c r="B172" s="18" t="s">
        <v>3749</v>
      </c>
      <c r="C172" s="19">
        <v>4321.0</v>
      </c>
      <c r="D172" s="19">
        <v>2221.0</v>
      </c>
      <c r="E172" s="19">
        <v>2017.0</v>
      </c>
      <c r="F172" s="19">
        <v>2222.0</v>
      </c>
      <c r="G172" s="19">
        <v>2016.0</v>
      </c>
      <c r="H172" s="19">
        <v>4238.0</v>
      </c>
      <c r="I172" s="20"/>
      <c r="J172" s="21">
        <v>-10.1253</v>
      </c>
      <c r="K172" s="21">
        <v>-44.9525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2208874.0</v>
      </c>
      <c r="B173" s="23" t="s">
        <v>3750</v>
      </c>
      <c r="C173" s="24">
        <v>3879.0</v>
      </c>
      <c r="D173" s="24">
        <v>2138.0</v>
      </c>
      <c r="E173" s="24">
        <v>2125.0</v>
      </c>
      <c r="F173" s="24">
        <v>1030.0</v>
      </c>
      <c r="G173" s="24">
        <v>3233.0</v>
      </c>
      <c r="H173" s="24">
        <v>4263.0</v>
      </c>
      <c r="I173" s="25"/>
      <c r="J173" s="26">
        <v>-7.6906</v>
      </c>
      <c r="K173" s="26">
        <v>-42.7128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2208908.0</v>
      </c>
      <c r="B174" s="18" t="s">
        <v>3751</v>
      </c>
      <c r="C174" s="19">
        <v>5722.0</v>
      </c>
      <c r="D174" s="19">
        <v>3509.0</v>
      </c>
      <c r="E174" s="19">
        <v>3332.0</v>
      </c>
      <c r="F174" s="19">
        <v>4445.0</v>
      </c>
      <c r="G174" s="19">
        <v>2396.0</v>
      </c>
      <c r="H174" s="19">
        <v>6841.0</v>
      </c>
      <c r="I174" s="20"/>
      <c r="J174" s="21">
        <v>-7.5583</v>
      </c>
      <c r="K174" s="21">
        <v>-45.2422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2209005.0</v>
      </c>
      <c r="B175" s="23" t="s">
        <v>3752</v>
      </c>
      <c r="C175" s="24">
        <v>6131.0</v>
      </c>
      <c r="D175" s="24">
        <v>3184.0</v>
      </c>
      <c r="E175" s="24">
        <v>3245.0</v>
      </c>
      <c r="F175" s="24">
        <v>4094.0</v>
      </c>
      <c r="G175" s="24">
        <v>2335.0</v>
      </c>
      <c r="H175" s="24">
        <v>6429.0</v>
      </c>
      <c r="I175" s="25"/>
      <c r="J175" s="26">
        <v>-7.7753</v>
      </c>
      <c r="K175" s="26">
        <v>-43.1422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2209104.0</v>
      </c>
      <c r="B176" s="18" t="s">
        <v>3753</v>
      </c>
      <c r="C176" s="19">
        <v>5776.0</v>
      </c>
      <c r="D176" s="19">
        <v>2971.0</v>
      </c>
      <c r="E176" s="19">
        <v>3054.0</v>
      </c>
      <c r="F176" s="19">
        <v>4067.0</v>
      </c>
      <c r="G176" s="19">
        <v>1958.0</v>
      </c>
      <c r="H176" s="19">
        <v>6025.0</v>
      </c>
      <c r="I176" s="20"/>
      <c r="J176" s="21">
        <v>-7.1853</v>
      </c>
      <c r="K176" s="21">
        <v>-41.7675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2209153.0</v>
      </c>
      <c r="B177" s="23" t="s">
        <v>3754</v>
      </c>
      <c r="C177" s="24">
        <v>3334.0</v>
      </c>
      <c r="D177" s="24">
        <v>1884.0</v>
      </c>
      <c r="E177" s="24">
        <v>1910.0</v>
      </c>
      <c r="F177" s="24">
        <v>2127.0</v>
      </c>
      <c r="G177" s="24">
        <v>1667.0</v>
      </c>
      <c r="H177" s="24">
        <v>3794.0</v>
      </c>
      <c r="I177" s="25"/>
      <c r="J177" s="26">
        <v>-5.8003</v>
      </c>
      <c r="K177" s="26">
        <v>-41.9594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2209203.0</v>
      </c>
      <c r="B178" s="18" t="s">
        <v>3461</v>
      </c>
      <c r="C178" s="19">
        <v>6031.0</v>
      </c>
      <c r="D178" s="19">
        <v>3219.0</v>
      </c>
      <c r="E178" s="19">
        <v>2877.0</v>
      </c>
      <c r="F178" s="19">
        <v>3544.0</v>
      </c>
      <c r="G178" s="19">
        <v>2552.0</v>
      </c>
      <c r="H178" s="19">
        <v>6096.0</v>
      </c>
      <c r="I178" s="20"/>
      <c r="J178" s="21">
        <v>-9.1122</v>
      </c>
      <c r="K178" s="21">
        <v>-45.9222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2209302.0</v>
      </c>
      <c r="B179" s="23" t="s">
        <v>3755</v>
      </c>
      <c r="C179" s="24">
        <v>4780.0</v>
      </c>
      <c r="D179" s="24">
        <v>2869.0</v>
      </c>
      <c r="E179" s="24">
        <v>2644.0</v>
      </c>
      <c r="F179" s="24">
        <v>3109.0</v>
      </c>
      <c r="G179" s="24">
        <v>2404.0</v>
      </c>
      <c r="H179" s="24">
        <v>5513.0</v>
      </c>
      <c r="I179" s="25"/>
      <c r="J179" s="26">
        <v>-8.9539</v>
      </c>
      <c r="K179" s="26">
        <v>-44.1294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2209377.0</v>
      </c>
      <c r="B180" s="18" t="s">
        <v>3756</v>
      </c>
      <c r="C180" s="19">
        <v>5223.0</v>
      </c>
      <c r="D180" s="19">
        <v>2582.0</v>
      </c>
      <c r="E180" s="19">
        <v>2567.0</v>
      </c>
      <c r="F180" s="19">
        <v>3655.0</v>
      </c>
      <c r="G180" s="19">
        <v>1494.0</v>
      </c>
      <c r="H180" s="19">
        <v>5149.0</v>
      </c>
      <c r="I180" s="20"/>
      <c r="J180" s="21">
        <v>-6.7992</v>
      </c>
      <c r="K180" s="21">
        <v>-42.2881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2209351.0</v>
      </c>
      <c r="B181" s="23" t="s">
        <v>3757</v>
      </c>
      <c r="C181" s="24">
        <v>4595.0</v>
      </c>
      <c r="D181" s="24">
        <v>2407.0</v>
      </c>
      <c r="E181" s="24">
        <v>2513.0</v>
      </c>
      <c r="F181" s="24">
        <v>1941.0</v>
      </c>
      <c r="G181" s="24">
        <v>2979.0</v>
      </c>
      <c r="H181" s="24">
        <v>4920.0</v>
      </c>
      <c r="I181" s="25"/>
      <c r="J181" s="26">
        <v>-6.9478</v>
      </c>
      <c r="K181" s="26">
        <v>-41.5186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2209401.0</v>
      </c>
      <c r="B182" s="18" t="s">
        <v>3758</v>
      </c>
      <c r="C182" s="19">
        <v>5154.0</v>
      </c>
      <c r="D182" s="19">
        <v>2979.0</v>
      </c>
      <c r="E182" s="19">
        <v>3029.0</v>
      </c>
      <c r="F182" s="19">
        <v>3917.0</v>
      </c>
      <c r="G182" s="19">
        <v>2091.0</v>
      </c>
      <c r="H182" s="19">
        <v>6008.0</v>
      </c>
      <c r="I182" s="20"/>
      <c r="J182" s="21">
        <v>-6.9814</v>
      </c>
      <c r="K182" s="21">
        <v>-41.2342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2209450.0</v>
      </c>
      <c r="B183" s="23" t="s">
        <v>3759</v>
      </c>
      <c r="C183" s="24">
        <v>1876.0</v>
      </c>
      <c r="D183" s="24">
        <v>1023.0</v>
      </c>
      <c r="E183" s="24">
        <v>1035.0</v>
      </c>
      <c r="F183" s="24">
        <v>807.0</v>
      </c>
      <c r="G183" s="24">
        <v>1251.0</v>
      </c>
      <c r="H183" s="24">
        <v>2058.0</v>
      </c>
      <c r="I183" s="25"/>
      <c r="J183" s="26">
        <v>-6.0469</v>
      </c>
      <c r="K183" s="26">
        <v>-42.7097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2209500.0</v>
      </c>
      <c r="B184" s="18" t="s">
        <v>3760</v>
      </c>
      <c r="C184" s="19">
        <v>3447.0</v>
      </c>
      <c r="D184" s="19">
        <v>1854.0</v>
      </c>
      <c r="E184" s="19">
        <v>1799.0</v>
      </c>
      <c r="F184" s="19">
        <v>2297.0</v>
      </c>
      <c r="G184" s="19">
        <v>1356.0</v>
      </c>
      <c r="H184" s="19">
        <v>3653.0</v>
      </c>
      <c r="I184" s="20"/>
      <c r="J184" s="21">
        <v>-7.4297</v>
      </c>
      <c r="K184" s="21">
        <v>-41.9108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2209559.0</v>
      </c>
      <c r="B185" s="23" t="s">
        <v>3761</v>
      </c>
      <c r="C185" s="24">
        <v>4192.0</v>
      </c>
      <c r="D185" s="24">
        <v>2243.0</v>
      </c>
      <c r="E185" s="24">
        <v>2070.0</v>
      </c>
      <c r="F185" s="24">
        <v>1021.0</v>
      </c>
      <c r="G185" s="24">
        <v>3292.0</v>
      </c>
      <c r="H185" s="24">
        <v>4313.0</v>
      </c>
      <c r="I185" s="25"/>
      <c r="J185" s="26">
        <v>-9.2219</v>
      </c>
      <c r="K185" s="26">
        <v>-43.0103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2209609.0</v>
      </c>
      <c r="B186" s="18" t="s">
        <v>3762</v>
      </c>
      <c r="C186" s="19">
        <v>3397.0</v>
      </c>
      <c r="D186" s="19">
        <v>1500.0</v>
      </c>
      <c r="E186" s="19">
        <v>1569.0</v>
      </c>
      <c r="F186" s="19">
        <v>1641.0</v>
      </c>
      <c r="G186" s="19">
        <v>1428.0</v>
      </c>
      <c r="H186" s="19">
        <v>3069.0</v>
      </c>
      <c r="I186" s="20"/>
      <c r="J186" s="21">
        <v>-5.9325</v>
      </c>
      <c r="K186" s="21">
        <v>-42.1139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2209658.0</v>
      </c>
      <c r="B187" s="23" t="s">
        <v>3763</v>
      </c>
      <c r="C187" s="24">
        <v>3806.0</v>
      </c>
      <c r="D187" s="24">
        <v>2837.0</v>
      </c>
      <c r="E187" s="24">
        <v>2738.0</v>
      </c>
      <c r="F187" s="24">
        <v>1429.0</v>
      </c>
      <c r="G187" s="24">
        <v>4146.0</v>
      </c>
      <c r="H187" s="24">
        <v>5575.0</v>
      </c>
      <c r="I187" s="25"/>
      <c r="J187" s="26">
        <v>-8.2378</v>
      </c>
      <c r="K187" s="26">
        <v>-41.6861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2209708.0</v>
      </c>
      <c r="B188" s="18" t="s">
        <v>3764</v>
      </c>
      <c r="C188" s="19">
        <v>6356.0</v>
      </c>
      <c r="D188" s="19">
        <v>3191.0</v>
      </c>
      <c r="E188" s="19">
        <v>3110.0</v>
      </c>
      <c r="F188" s="19">
        <v>1983.0</v>
      </c>
      <c r="G188" s="19">
        <v>4318.0</v>
      </c>
      <c r="H188" s="19">
        <v>6301.0</v>
      </c>
      <c r="I188" s="20"/>
      <c r="J188" s="21">
        <v>-7.2514</v>
      </c>
      <c r="K188" s="21">
        <v>-42.5433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2209757.0</v>
      </c>
      <c r="B189" s="23" t="s">
        <v>3765</v>
      </c>
      <c r="C189" s="24">
        <v>2322.0</v>
      </c>
      <c r="D189" s="24">
        <v>1464.0</v>
      </c>
      <c r="E189" s="24">
        <v>1361.0</v>
      </c>
      <c r="F189" s="24">
        <v>1219.0</v>
      </c>
      <c r="G189" s="24">
        <v>1606.0</v>
      </c>
      <c r="H189" s="24">
        <v>2825.0</v>
      </c>
      <c r="I189" s="25"/>
      <c r="J189" s="26">
        <v>-10.0303</v>
      </c>
      <c r="K189" s="26">
        <v>-45.3028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2209807.0</v>
      </c>
      <c r="B190" s="137" t="s">
        <v>3766</v>
      </c>
      <c r="C190" s="138">
        <v>4249.0</v>
      </c>
      <c r="D190" s="138">
        <v>2351.0</v>
      </c>
      <c r="E190" s="138">
        <v>2403.0</v>
      </c>
      <c r="F190" s="138">
        <v>3308.0</v>
      </c>
      <c r="G190" s="138">
        <v>1446.0</v>
      </c>
      <c r="H190" s="138">
        <v>4754.0</v>
      </c>
      <c r="I190" s="20"/>
      <c r="J190" s="21">
        <v>-5.9933</v>
      </c>
      <c r="K190" s="21">
        <v>-42.7028</v>
      </c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5.75" customHeight="1">
      <c r="A191" s="22">
        <v>2209856.0</v>
      </c>
      <c r="B191" s="23" t="s">
        <v>3767</v>
      </c>
      <c r="C191" s="24">
        <v>4240.0</v>
      </c>
      <c r="D191" s="24">
        <v>2188.0</v>
      </c>
      <c r="E191" s="24">
        <v>2257.0</v>
      </c>
      <c r="F191" s="24">
        <v>1233.0</v>
      </c>
      <c r="G191" s="24">
        <v>3212.0</v>
      </c>
      <c r="H191" s="24">
        <v>4445.0</v>
      </c>
      <c r="I191" s="25"/>
      <c r="J191" s="26">
        <v>-6.8167</v>
      </c>
      <c r="K191" s="26">
        <v>-41.3431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2209872.0</v>
      </c>
      <c r="B192" s="18" t="s">
        <v>3768</v>
      </c>
      <c r="C192" s="19">
        <v>4886.0</v>
      </c>
      <c r="D192" s="19">
        <v>2805.0</v>
      </c>
      <c r="E192" s="19">
        <v>2803.0</v>
      </c>
      <c r="F192" s="19">
        <v>2272.0</v>
      </c>
      <c r="G192" s="19">
        <v>3336.0</v>
      </c>
      <c r="H192" s="19">
        <v>5608.0</v>
      </c>
      <c r="I192" s="20"/>
      <c r="J192" s="21">
        <v>-3.9556</v>
      </c>
      <c r="K192" s="21">
        <v>-41.2575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2209906.0</v>
      </c>
      <c r="B193" s="23" t="s">
        <v>3769</v>
      </c>
      <c r="C193" s="24">
        <v>6675.0</v>
      </c>
      <c r="D193" s="24">
        <v>3012.0</v>
      </c>
      <c r="E193" s="24">
        <v>3145.0</v>
      </c>
      <c r="F193" s="24">
        <v>3447.0</v>
      </c>
      <c r="G193" s="24">
        <v>2710.0</v>
      </c>
      <c r="H193" s="24">
        <v>6157.0</v>
      </c>
      <c r="I193" s="25"/>
      <c r="J193" s="26">
        <v>-5.5142</v>
      </c>
      <c r="K193" s="26">
        <v>-41.8992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2209955.0</v>
      </c>
      <c r="B194" s="18" t="s">
        <v>3770</v>
      </c>
      <c r="C194" s="19">
        <v>4375.0</v>
      </c>
      <c r="D194" s="19">
        <v>2282.0</v>
      </c>
      <c r="E194" s="19">
        <v>2366.0</v>
      </c>
      <c r="F194" s="19">
        <v>1389.0</v>
      </c>
      <c r="G194" s="19">
        <v>3259.0</v>
      </c>
      <c r="H194" s="19">
        <v>4648.0</v>
      </c>
      <c r="I194" s="20"/>
      <c r="J194" s="21">
        <v>-6.4131</v>
      </c>
      <c r="K194" s="21">
        <v>-41.8644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2209971.0</v>
      </c>
      <c r="B195" s="23" t="s">
        <v>3771</v>
      </c>
      <c r="C195" s="24">
        <v>5734.0</v>
      </c>
      <c r="D195" s="24">
        <v>3698.0</v>
      </c>
      <c r="E195" s="24">
        <v>3639.0</v>
      </c>
      <c r="F195" s="24">
        <v>3703.0</v>
      </c>
      <c r="G195" s="24">
        <v>3634.0</v>
      </c>
      <c r="H195" s="24">
        <v>7337.0</v>
      </c>
      <c r="I195" s="25"/>
      <c r="J195" s="26">
        <v>-3.8189</v>
      </c>
      <c r="K195" s="26">
        <v>-42.4461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2210003.0</v>
      </c>
      <c r="B196" s="18" t="s">
        <v>3772</v>
      </c>
      <c r="C196" s="19">
        <v>17670.0</v>
      </c>
      <c r="D196" s="19">
        <v>9584.0</v>
      </c>
      <c r="E196" s="19">
        <v>9969.0</v>
      </c>
      <c r="F196" s="19">
        <v>13470.0</v>
      </c>
      <c r="G196" s="19">
        <v>6083.0</v>
      </c>
      <c r="H196" s="19">
        <v>19553.0</v>
      </c>
      <c r="I196" s="20"/>
      <c r="J196" s="21">
        <v>-8.3581</v>
      </c>
      <c r="K196" s="21">
        <v>-42.2467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2210052.0</v>
      </c>
      <c r="B197" s="23" t="s">
        <v>2938</v>
      </c>
      <c r="C197" s="24">
        <v>4881.0</v>
      </c>
      <c r="D197" s="24">
        <v>2649.0</v>
      </c>
      <c r="E197" s="24">
        <v>2492.0</v>
      </c>
      <c r="F197" s="24">
        <v>2703.0</v>
      </c>
      <c r="G197" s="24">
        <v>2438.0</v>
      </c>
      <c r="H197" s="24">
        <v>5141.0</v>
      </c>
      <c r="I197" s="25"/>
      <c r="J197" s="26">
        <v>-18.4786</v>
      </c>
      <c r="K197" s="26">
        <v>-41.3894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2210102.0</v>
      </c>
      <c r="B198" s="18" t="s">
        <v>3773</v>
      </c>
      <c r="C198" s="19">
        <v>3825.0</v>
      </c>
      <c r="D198" s="19">
        <v>1886.0</v>
      </c>
      <c r="E198" s="19">
        <v>1814.0</v>
      </c>
      <c r="F198" s="19">
        <v>1889.0</v>
      </c>
      <c r="G198" s="19">
        <v>1811.0</v>
      </c>
      <c r="H198" s="19">
        <v>3700.0</v>
      </c>
      <c r="I198" s="20"/>
      <c r="J198" s="21">
        <v>-7.4936</v>
      </c>
      <c r="K198" s="21">
        <v>-42.5636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2210201.0</v>
      </c>
      <c r="B199" s="23" t="s">
        <v>3774</v>
      </c>
      <c r="C199" s="24">
        <v>6706.0</v>
      </c>
      <c r="D199" s="24">
        <v>3287.0</v>
      </c>
      <c r="E199" s="24">
        <v>3321.0</v>
      </c>
      <c r="F199" s="24">
        <v>1935.0</v>
      </c>
      <c r="G199" s="24">
        <v>4673.0</v>
      </c>
      <c r="H199" s="24">
        <v>6608.0</v>
      </c>
      <c r="I199" s="25"/>
      <c r="J199" s="26">
        <v>-6.8717</v>
      </c>
      <c r="K199" s="26">
        <v>-41.4753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2210300.0</v>
      </c>
      <c r="B200" s="18" t="s">
        <v>3775</v>
      </c>
      <c r="C200" s="19">
        <v>5700.0</v>
      </c>
      <c r="D200" s="19">
        <v>2831.0</v>
      </c>
      <c r="E200" s="19">
        <v>2846.0</v>
      </c>
      <c r="F200" s="19">
        <v>2328.0</v>
      </c>
      <c r="G200" s="19">
        <v>3349.0</v>
      </c>
      <c r="H200" s="19">
        <v>5677.0</v>
      </c>
      <c r="I200" s="20"/>
      <c r="J200" s="21">
        <v>-7.0847</v>
      </c>
      <c r="K200" s="21">
        <v>-40.8256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2210359.0</v>
      </c>
      <c r="B201" s="23" t="s">
        <v>3776</v>
      </c>
      <c r="C201" s="24">
        <v>4274.0</v>
      </c>
      <c r="D201" s="24">
        <v>2265.0</v>
      </c>
      <c r="E201" s="24">
        <v>2158.0</v>
      </c>
      <c r="F201" s="24">
        <v>1113.0</v>
      </c>
      <c r="G201" s="24">
        <v>3310.0</v>
      </c>
      <c r="H201" s="24">
        <v>4423.0</v>
      </c>
      <c r="I201" s="25"/>
      <c r="J201" s="26">
        <v>-9.1692</v>
      </c>
      <c r="K201" s="26">
        <v>-42.5447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2210375.0</v>
      </c>
      <c r="B202" s="18" t="s">
        <v>3777</v>
      </c>
      <c r="C202" s="19">
        <v>2488.0</v>
      </c>
      <c r="D202" s="19">
        <v>1262.0</v>
      </c>
      <c r="E202" s="19">
        <v>1299.0</v>
      </c>
      <c r="F202" s="19">
        <v>814.0</v>
      </c>
      <c r="G202" s="19">
        <v>1747.0</v>
      </c>
      <c r="H202" s="19">
        <v>2561.0</v>
      </c>
      <c r="I202" s="20"/>
      <c r="J202" s="21">
        <v>-6.825</v>
      </c>
      <c r="K202" s="21">
        <v>-41.3239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2210383.0</v>
      </c>
      <c r="B203" s="23" t="s">
        <v>3778</v>
      </c>
      <c r="C203" s="24">
        <v>2030.0</v>
      </c>
      <c r="D203" s="24">
        <v>1050.0</v>
      </c>
      <c r="E203" s="24">
        <v>1063.0</v>
      </c>
      <c r="F203" s="24">
        <v>1358.0</v>
      </c>
      <c r="G203" s="24">
        <v>755.0</v>
      </c>
      <c r="H203" s="24">
        <v>2113.0</v>
      </c>
      <c r="I203" s="25"/>
      <c r="J203" s="26">
        <v>-5.8644</v>
      </c>
      <c r="K203" s="26">
        <v>-42.1861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2210391.0</v>
      </c>
      <c r="B204" s="18" t="s">
        <v>3779</v>
      </c>
      <c r="C204" s="19">
        <v>2991.0</v>
      </c>
      <c r="D204" s="19">
        <v>1546.0</v>
      </c>
      <c r="E204" s="19">
        <v>1430.0</v>
      </c>
      <c r="F204" s="19">
        <v>1085.0</v>
      </c>
      <c r="G204" s="19">
        <v>1891.0</v>
      </c>
      <c r="H204" s="19">
        <v>2976.0</v>
      </c>
      <c r="I204" s="20"/>
      <c r="J204" s="21">
        <v>-7.5861</v>
      </c>
      <c r="K204" s="21">
        <v>-42.37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2210409.0</v>
      </c>
      <c r="B205" s="23" t="s">
        <v>3780</v>
      </c>
      <c r="C205" s="24">
        <v>18808.0</v>
      </c>
      <c r="D205" s="24">
        <v>9225.0</v>
      </c>
      <c r="E205" s="24">
        <v>8924.0</v>
      </c>
      <c r="F205" s="24">
        <v>6684.0</v>
      </c>
      <c r="G205" s="24">
        <v>11465.0</v>
      </c>
      <c r="H205" s="24">
        <v>18149.0</v>
      </c>
      <c r="I205" s="25"/>
      <c r="J205" s="26">
        <v>-5.5036</v>
      </c>
      <c r="K205" s="26">
        <v>-41.3233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2210508.0</v>
      </c>
      <c r="B206" s="18" t="s">
        <v>3781</v>
      </c>
      <c r="C206" s="19">
        <v>12510.0</v>
      </c>
      <c r="D206" s="19">
        <v>6820.0</v>
      </c>
      <c r="E206" s="19">
        <v>6825.0</v>
      </c>
      <c r="F206" s="19">
        <v>8194.0</v>
      </c>
      <c r="G206" s="19">
        <v>5451.0</v>
      </c>
      <c r="H206" s="19">
        <v>13645.0</v>
      </c>
      <c r="I206" s="20"/>
      <c r="J206" s="21">
        <v>-5.9294</v>
      </c>
      <c r="K206" s="21">
        <v>-42.7186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2210607.0</v>
      </c>
      <c r="B207" s="23" t="s">
        <v>3782</v>
      </c>
      <c r="C207" s="24">
        <v>26890.0</v>
      </c>
      <c r="D207" s="24">
        <v>15899.0</v>
      </c>
      <c r="E207" s="24">
        <v>16448.0</v>
      </c>
      <c r="F207" s="24">
        <v>21272.0</v>
      </c>
      <c r="G207" s="24">
        <v>11075.0</v>
      </c>
      <c r="H207" s="24">
        <v>32347.0</v>
      </c>
      <c r="I207" s="25"/>
      <c r="J207" s="26">
        <v>-9.0153</v>
      </c>
      <c r="K207" s="26">
        <v>-42.6994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2210623.0</v>
      </c>
      <c r="B208" s="18" t="s">
        <v>3783</v>
      </c>
      <c r="C208" s="19">
        <v>4524.0</v>
      </c>
      <c r="D208" s="19">
        <v>1886.0</v>
      </c>
      <c r="E208" s="19">
        <v>1673.0</v>
      </c>
      <c r="F208" s="19">
        <v>1112.0</v>
      </c>
      <c r="G208" s="19">
        <v>2447.0</v>
      </c>
      <c r="H208" s="19">
        <v>3559.0</v>
      </c>
      <c r="I208" s="20"/>
      <c r="J208" s="21">
        <v>-10.8172</v>
      </c>
      <c r="K208" s="21">
        <v>-44.8339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2210631.0</v>
      </c>
      <c r="B209" s="23" t="s">
        <v>3784</v>
      </c>
      <c r="C209" s="24">
        <v>3835.0</v>
      </c>
      <c r="D209" s="24">
        <v>2151.0</v>
      </c>
      <c r="E209" s="24">
        <v>1965.0</v>
      </c>
      <c r="F209" s="24">
        <v>1922.0</v>
      </c>
      <c r="G209" s="24">
        <v>2194.0</v>
      </c>
      <c r="H209" s="24">
        <v>4116.0</v>
      </c>
      <c r="I209" s="25"/>
      <c r="J209" s="26">
        <v>-7.5656</v>
      </c>
      <c r="K209" s="26">
        <v>-44.0639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2210656.0</v>
      </c>
      <c r="B210" s="18" t="s">
        <v>3785</v>
      </c>
      <c r="C210" s="19">
        <v>9046.0</v>
      </c>
      <c r="D210" s="19">
        <v>4972.0</v>
      </c>
      <c r="E210" s="19">
        <v>4647.0</v>
      </c>
      <c r="F210" s="19">
        <v>3176.0</v>
      </c>
      <c r="G210" s="19">
        <v>6443.0</v>
      </c>
      <c r="H210" s="19">
        <v>9619.0</v>
      </c>
      <c r="I210" s="20"/>
      <c r="J210" s="21">
        <v>-4.9139</v>
      </c>
      <c r="K210" s="21">
        <v>-41.7333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2210706.0</v>
      </c>
      <c r="B211" s="23" t="s">
        <v>3786</v>
      </c>
      <c r="C211" s="24">
        <v>13621.0</v>
      </c>
      <c r="D211" s="24">
        <v>7079.0</v>
      </c>
      <c r="E211" s="24">
        <v>7106.0</v>
      </c>
      <c r="F211" s="24">
        <v>5697.0</v>
      </c>
      <c r="G211" s="24">
        <v>8488.0</v>
      </c>
      <c r="H211" s="24">
        <v>14185.0</v>
      </c>
      <c r="I211" s="25"/>
      <c r="J211" s="26">
        <v>-7.5989</v>
      </c>
      <c r="K211" s="26">
        <v>-40.8178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2210805.0</v>
      </c>
      <c r="B212" s="18" t="s">
        <v>3787</v>
      </c>
      <c r="C212" s="19">
        <v>10966.0</v>
      </c>
      <c r="D212" s="19">
        <v>6090.0</v>
      </c>
      <c r="E212" s="19">
        <v>5988.0</v>
      </c>
      <c r="F212" s="19">
        <v>7163.0</v>
      </c>
      <c r="G212" s="19">
        <v>4915.0</v>
      </c>
      <c r="H212" s="19">
        <v>12078.0</v>
      </c>
      <c r="I212" s="20"/>
      <c r="J212" s="21">
        <v>-7.8539</v>
      </c>
      <c r="K212" s="21">
        <v>-41.9103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2210904.0</v>
      </c>
      <c r="B213" s="23" t="s">
        <v>3788</v>
      </c>
      <c r="C213" s="24">
        <v>4675.0</v>
      </c>
      <c r="D213" s="24">
        <v>2296.0</v>
      </c>
      <c r="E213" s="24">
        <v>2232.0</v>
      </c>
      <c r="F213" s="24">
        <v>1630.0</v>
      </c>
      <c r="G213" s="24">
        <v>2898.0</v>
      </c>
      <c r="H213" s="24">
        <v>4528.0</v>
      </c>
      <c r="I213" s="25"/>
      <c r="J213" s="26">
        <v>-7.8656</v>
      </c>
      <c r="K213" s="26">
        <v>-42.4914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2210938.0</v>
      </c>
      <c r="B214" s="18" t="s">
        <v>3789</v>
      </c>
      <c r="C214" s="19">
        <v>5042.0</v>
      </c>
      <c r="D214" s="19">
        <v>3102.0</v>
      </c>
      <c r="E214" s="19">
        <v>3133.0</v>
      </c>
      <c r="F214" s="19">
        <v>1582.0</v>
      </c>
      <c r="G214" s="19">
        <v>4653.0</v>
      </c>
      <c r="H214" s="19">
        <v>6235.0</v>
      </c>
      <c r="I214" s="20"/>
      <c r="J214" s="21">
        <v>-7.0433</v>
      </c>
      <c r="K214" s="21">
        <v>-41.3839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2210953.0</v>
      </c>
      <c r="B215" s="23" t="s">
        <v>3790</v>
      </c>
      <c r="C215" s="24">
        <v>2413.0</v>
      </c>
      <c r="D215" s="24">
        <v>1446.0</v>
      </c>
      <c r="E215" s="24">
        <v>1309.0</v>
      </c>
      <c r="F215" s="24">
        <v>1512.0</v>
      </c>
      <c r="G215" s="24">
        <v>1243.0</v>
      </c>
      <c r="H215" s="24">
        <v>2755.0</v>
      </c>
      <c r="I215" s="25"/>
      <c r="J215" s="26">
        <v>-8.4</v>
      </c>
      <c r="K215" s="26">
        <v>-42.9136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2210979.0</v>
      </c>
      <c r="B216" s="18" t="s">
        <v>3791</v>
      </c>
      <c r="C216" s="19">
        <v>2318.0</v>
      </c>
      <c r="D216" s="19">
        <v>1277.0</v>
      </c>
      <c r="E216" s="19">
        <v>1344.0</v>
      </c>
      <c r="F216" s="19">
        <v>1239.0</v>
      </c>
      <c r="G216" s="19">
        <v>1382.0</v>
      </c>
      <c r="H216" s="19">
        <v>2621.0</v>
      </c>
      <c r="I216" s="20"/>
      <c r="J216" s="21">
        <v>-6.6</v>
      </c>
      <c r="K216" s="21">
        <v>-42.2822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2211001.0</v>
      </c>
      <c r="B217" s="67" t="s">
        <v>3792</v>
      </c>
      <c r="C217" s="68">
        <v>715360.0</v>
      </c>
      <c r="D217" s="68">
        <v>380693.0</v>
      </c>
      <c r="E217" s="68">
        <v>433746.0</v>
      </c>
      <c r="F217" s="68">
        <v>767777.0</v>
      </c>
      <c r="G217" s="68">
        <v>46662.0</v>
      </c>
      <c r="H217" s="68">
        <v>814439.0</v>
      </c>
      <c r="I217" s="25"/>
      <c r="J217" s="26">
        <v>-5.0892</v>
      </c>
      <c r="K217" s="26">
        <v>-42.8019</v>
      </c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17">
        <v>2211100.0</v>
      </c>
      <c r="B218" s="18" t="s">
        <v>3793</v>
      </c>
      <c r="C218" s="19">
        <v>39801.0</v>
      </c>
      <c r="D218" s="19">
        <v>21402.0</v>
      </c>
      <c r="E218" s="19">
        <v>21255.0</v>
      </c>
      <c r="F218" s="19">
        <v>20969.0</v>
      </c>
      <c r="G218" s="19">
        <v>21688.0</v>
      </c>
      <c r="H218" s="19">
        <v>42657.0</v>
      </c>
      <c r="I218" s="20"/>
      <c r="J218" s="21">
        <v>-4.5858</v>
      </c>
      <c r="K218" s="21">
        <v>-42.8642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2211209.0</v>
      </c>
      <c r="B219" s="23" t="s">
        <v>3794</v>
      </c>
      <c r="C219" s="24">
        <v>17011.0</v>
      </c>
      <c r="D219" s="24">
        <v>9916.0</v>
      </c>
      <c r="E219" s="24">
        <v>10236.0</v>
      </c>
      <c r="F219" s="24">
        <v>15503.0</v>
      </c>
      <c r="G219" s="24">
        <v>4649.0</v>
      </c>
      <c r="H219" s="24">
        <v>20152.0</v>
      </c>
      <c r="I219" s="25"/>
      <c r="J219" s="26">
        <v>-7.2294</v>
      </c>
      <c r="K219" s="26">
        <v>-44.5561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2211308.0</v>
      </c>
      <c r="B220" s="18" t="s">
        <v>3795</v>
      </c>
      <c r="C220" s="19">
        <v>19887.0</v>
      </c>
      <c r="D220" s="19">
        <v>9579.0</v>
      </c>
      <c r="E220" s="19">
        <v>10746.0</v>
      </c>
      <c r="F220" s="19">
        <v>15791.0</v>
      </c>
      <c r="G220" s="19">
        <v>4534.0</v>
      </c>
      <c r="H220" s="19">
        <v>20325.0</v>
      </c>
      <c r="I220" s="20"/>
      <c r="J220" s="21">
        <v>-6.4075</v>
      </c>
      <c r="K220" s="21">
        <v>-41.7456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2211357.0</v>
      </c>
      <c r="B221" s="23" t="s">
        <v>3796</v>
      </c>
      <c r="C221" s="24">
        <v>5203.0</v>
      </c>
      <c r="D221" s="24">
        <v>2506.0</v>
      </c>
      <c r="E221" s="24">
        <v>2407.0</v>
      </c>
      <c r="F221" s="24">
        <v>1147.0</v>
      </c>
      <c r="G221" s="24">
        <v>3766.0</v>
      </c>
      <c r="H221" s="24">
        <v>4913.0</v>
      </c>
      <c r="I221" s="25"/>
      <c r="J221" s="26">
        <v>-9.2389</v>
      </c>
      <c r="K221" s="26">
        <v>-42.9639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2211407.0</v>
      </c>
      <c r="B222" s="18" t="s">
        <v>1784</v>
      </c>
      <c r="C222" s="19">
        <v>4475.0</v>
      </c>
      <c r="D222" s="19">
        <v>2048.0</v>
      </c>
      <c r="E222" s="19">
        <v>2288.0</v>
      </c>
      <c r="F222" s="19">
        <v>2581.0</v>
      </c>
      <c r="G222" s="19">
        <v>1755.0</v>
      </c>
      <c r="H222" s="19">
        <v>4336.0</v>
      </c>
      <c r="I222" s="20"/>
      <c r="J222" s="21">
        <v>-15.6467</v>
      </c>
      <c r="K222" s="21">
        <v>-56.1325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2211506.0</v>
      </c>
      <c r="B223" s="23" t="s">
        <v>3797</v>
      </c>
      <c r="C223" s="24">
        <v>2907.0</v>
      </c>
      <c r="D223" s="24">
        <v>1494.0</v>
      </c>
      <c r="E223" s="24">
        <v>1493.0</v>
      </c>
      <c r="F223" s="24">
        <v>967.0</v>
      </c>
      <c r="G223" s="24">
        <v>2020.0</v>
      </c>
      <c r="H223" s="24">
        <v>2987.0</v>
      </c>
      <c r="I223" s="25"/>
      <c r="J223" s="26">
        <v>-7.6033</v>
      </c>
      <c r="K223" s="26">
        <v>-41.4828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2211605.0</v>
      </c>
      <c r="B224" s="18" t="s">
        <v>3798</v>
      </c>
      <c r="C224" s="19">
        <v>2906.0</v>
      </c>
      <c r="D224" s="19">
        <v>1576.0</v>
      </c>
      <c r="E224" s="19">
        <v>1500.0</v>
      </c>
      <c r="F224" s="19">
        <v>759.0</v>
      </c>
      <c r="G224" s="19">
        <v>2317.0</v>
      </c>
      <c r="H224" s="19">
        <v>3076.0</v>
      </c>
      <c r="I224" s="20"/>
      <c r="J224" s="21">
        <v>-7.1356</v>
      </c>
      <c r="K224" s="21">
        <v>-40.94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65">
        <v>2211704.0</v>
      </c>
      <c r="B225" s="67" t="s">
        <v>3799</v>
      </c>
      <c r="C225" s="68">
        <v>3998.0</v>
      </c>
      <c r="D225" s="68">
        <v>2167.0</v>
      </c>
      <c r="E225" s="68">
        <v>2113.0</v>
      </c>
      <c r="F225" s="68">
        <v>1166.0</v>
      </c>
      <c r="G225" s="68">
        <v>3114.0</v>
      </c>
      <c r="H225" s="68">
        <v>4280.0</v>
      </c>
      <c r="I225" s="25"/>
      <c r="J225" s="26">
        <v>-7.2328</v>
      </c>
      <c r="K225" s="26">
        <v>-41.91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70" t="s">
        <v>81</v>
      </c>
      <c r="B226" s="71" t="s">
        <v>3800</v>
      </c>
      <c r="C226" s="72">
        <f t="shared" ref="C226:H226" si="1">SUM(C2:C225)</f>
        <v>2843278</v>
      </c>
      <c r="D226" s="72">
        <f t="shared" si="1"/>
        <v>1528796</v>
      </c>
      <c r="E226" s="72">
        <f t="shared" si="1"/>
        <v>1590219</v>
      </c>
      <c r="F226" s="72">
        <f t="shared" si="1"/>
        <v>2051316</v>
      </c>
      <c r="G226" s="72">
        <f t="shared" si="1"/>
        <v>1067699</v>
      </c>
      <c r="H226" s="72">
        <f t="shared" si="1"/>
        <v>3119015</v>
      </c>
      <c r="I226" s="73">
        <f>COUNTA($A$2:A225)</f>
        <v>224</v>
      </c>
      <c r="J226" s="140"/>
      <c r="K226" s="140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9.5" customHeight="1">
      <c r="A227" s="139" t="s">
        <v>3801</v>
      </c>
      <c r="B227" s="4"/>
      <c r="C227" s="76"/>
      <c r="D227" s="76"/>
      <c r="E227" s="76"/>
      <c r="F227" s="76"/>
      <c r="G227" s="76"/>
      <c r="H227" s="76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2010&amp;CPIAUÍ&amp;RDE</oddHeader>
  </headerFooter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1" width="10.57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3300100.0</v>
      </c>
      <c r="B2" s="18" t="s">
        <v>3802</v>
      </c>
      <c r="C2" s="19">
        <v>119247.0</v>
      </c>
      <c r="D2" s="19">
        <v>84490.0</v>
      </c>
      <c r="E2" s="19">
        <v>84780.0</v>
      </c>
      <c r="F2" s="19">
        <v>163080.0</v>
      </c>
      <c r="G2" s="19">
        <v>6190.0</v>
      </c>
      <c r="H2" s="19">
        <v>169270.0</v>
      </c>
      <c r="I2" s="20"/>
      <c r="J2" s="21">
        <v>-23.0067</v>
      </c>
      <c r="K2" s="21">
        <v>-44.3181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3300159.0</v>
      </c>
      <c r="B3" s="23" t="s">
        <v>3803</v>
      </c>
      <c r="C3" s="24">
        <v>8018.0</v>
      </c>
      <c r="D3" s="24">
        <v>5023.0</v>
      </c>
      <c r="E3" s="24">
        <v>5192.0</v>
      </c>
      <c r="F3" s="24">
        <v>8880.0</v>
      </c>
      <c r="G3" s="24">
        <v>1335.0</v>
      </c>
      <c r="H3" s="24">
        <v>10215.0</v>
      </c>
      <c r="I3" s="25"/>
      <c r="J3" s="26">
        <v>-21.6208</v>
      </c>
      <c r="K3" s="26">
        <v>-42.1028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3300209.0</v>
      </c>
      <c r="B4" s="18" t="s">
        <v>3804</v>
      </c>
      <c r="C4" s="19">
        <v>82803.0</v>
      </c>
      <c r="D4" s="19">
        <v>54305.0</v>
      </c>
      <c r="E4" s="19">
        <v>57723.0</v>
      </c>
      <c r="F4" s="19">
        <v>106519.0</v>
      </c>
      <c r="G4" s="19">
        <v>5509.0</v>
      </c>
      <c r="H4" s="19">
        <v>112028.0</v>
      </c>
      <c r="I4" s="20"/>
      <c r="J4" s="21">
        <v>-22.8728</v>
      </c>
      <c r="K4" s="21">
        <v>-42.3431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3300225.0</v>
      </c>
      <c r="B5" s="23" t="s">
        <v>3805</v>
      </c>
      <c r="C5" s="24">
        <v>9899.0</v>
      </c>
      <c r="D5" s="24">
        <v>5663.0</v>
      </c>
      <c r="E5" s="24">
        <v>5758.0</v>
      </c>
      <c r="F5" s="24">
        <v>9920.0</v>
      </c>
      <c r="G5" s="24">
        <v>1501.0</v>
      </c>
      <c r="H5" s="24">
        <v>11421.0</v>
      </c>
      <c r="I5" s="25"/>
      <c r="J5" s="26">
        <v>-22.2306</v>
      </c>
      <c r="K5" s="26">
        <v>-43.1056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3300233.0</v>
      </c>
      <c r="B6" s="18" t="s">
        <v>3806</v>
      </c>
      <c r="C6" s="19">
        <v>18204.0</v>
      </c>
      <c r="D6" s="19">
        <v>13737.0</v>
      </c>
      <c r="E6" s="19">
        <v>13801.0</v>
      </c>
      <c r="F6" s="19">
        <v>27538.0</v>
      </c>
      <c r="G6" s="19">
        <v>0.0</v>
      </c>
      <c r="H6" s="19">
        <v>27538.0</v>
      </c>
      <c r="I6" s="20"/>
      <c r="J6" s="21">
        <v>-22.7469</v>
      </c>
      <c r="K6" s="21">
        <v>-41.8817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3300258.0</v>
      </c>
      <c r="B7" s="23" t="s">
        <v>3807</v>
      </c>
      <c r="C7" s="24">
        <v>23877.0</v>
      </c>
      <c r="D7" s="24">
        <v>13647.0</v>
      </c>
      <c r="E7" s="24">
        <v>14123.0</v>
      </c>
      <c r="F7" s="24">
        <v>27770.0</v>
      </c>
      <c r="G7" s="24">
        <v>0.0</v>
      </c>
      <c r="H7" s="24">
        <v>27770.0</v>
      </c>
      <c r="I7" s="25"/>
      <c r="J7" s="26">
        <v>-22.9661</v>
      </c>
      <c r="K7" s="26">
        <v>-42.0278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3300308.0</v>
      </c>
      <c r="B8" s="18" t="s">
        <v>3808</v>
      </c>
      <c r="C8" s="19">
        <v>88503.0</v>
      </c>
      <c r="D8" s="19">
        <v>45208.0</v>
      </c>
      <c r="E8" s="19">
        <v>49647.0</v>
      </c>
      <c r="F8" s="19">
        <v>92040.0</v>
      </c>
      <c r="G8" s="19">
        <v>2815.0</v>
      </c>
      <c r="H8" s="19">
        <v>94855.0</v>
      </c>
      <c r="I8" s="20"/>
      <c r="J8" s="21">
        <v>-22.47</v>
      </c>
      <c r="K8" s="21">
        <v>-43.8256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3300407.0</v>
      </c>
      <c r="B9" s="23" t="s">
        <v>3809</v>
      </c>
      <c r="C9" s="24">
        <v>170753.0</v>
      </c>
      <c r="D9" s="24">
        <v>85822.0</v>
      </c>
      <c r="E9" s="24">
        <v>92039.0</v>
      </c>
      <c r="F9" s="24">
        <v>176251.0</v>
      </c>
      <c r="G9" s="24">
        <v>1610.0</v>
      </c>
      <c r="H9" s="24">
        <v>177861.0</v>
      </c>
      <c r="I9" s="25"/>
      <c r="J9" s="26">
        <v>-22.5442</v>
      </c>
      <c r="K9" s="26">
        <v>-44.1714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3300456.0</v>
      </c>
      <c r="B10" s="18" t="s">
        <v>3810</v>
      </c>
      <c r="C10" s="19">
        <v>434474.0</v>
      </c>
      <c r="D10" s="19">
        <v>226757.0</v>
      </c>
      <c r="E10" s="19">
        <v>242504.0</v>
      </c>
      <c r="F10" s="19">
        <v>469261.0</v>
      </c>
      <c r="G10" s="19">
        <v>0.0</v>
      </c>
      <c r="H10" s="19">
        <v>469261.0</v>
      </c>
      <c r="I10" s="20"/>
      <c r="J10" s="21">
        <v>-22.7642</v>
      </c>
      <c r="K10" s="21">
        <v>-43.3994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3300506.0</v>
      </c>
      <c r="B11" s="23" t="s">
        <v>1391</v>
      </c>
      <c r="C11" s="24">
        <v>22651.0</v>
      </c>
      <c r="D11" s="24">
        <v>12756.0</v>
      </c>
      <c r="E11" s="24">
        <v>12642.0</v>
      </c>
      <c r="F11" s="24">
        <v>15281.0</v>
      </c>
      <c r="G11" s="24">
        <v>10117.0</v>
      </c>
      <c r="H11" s="24">
        <v>25398.0</v>
      </c>
      <c r="I11" s="25"/>
      <c r="J11" s="26">
        <v>-7.7958</v>
      </c>
      <c r="K11" s="26">
        <v>-35.5872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3300605.0</v>
      </c>
      <c r="B12" s="18" t="s">
        <v>3811</v>
      </c>
      <c r="C12" s="19">
        <v>33655.0</v>
      </c>
      <c r="D12" s="19">
        <v>17179.0</v>
      </c>
      <c r="E12" s="19">
        <v>18205.0</v>
      </c>
      <c r="F12" s="19">
        <v>29912.0</v>
      </c>
      <c r="G12" s="19">
        <v>5472.0</v>
      </c>
      <c r="H12" s="19">
        <v>35384.0</v>
      </c>
      <c r="I12" s="20"/>
      <c r="J12" s="21">
        <v>-21.1339</v>
      </c>
      <c r="K12" s="21">
        <v>-41.6797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3300704.0</v>
      </c>
      <c r="B13" s="23" t="s">
        <v>3812</v>
      </c>
      <c r="C13" s="24">
        <v>126828.0</v>
      </c>
      <c r="D13" s="24">
        <v>90806.0</v>
      </c>
      <c r="E13" s="24">
        <v>95416.0</v>
      </c>
      <c r="F13" s="24">
        <v>140466.0</v>
      </c>
      <c r="G13" s="24">
        <v>45756.0</v>
      </c>
      <c r="H13" s="24">
        <v>186222.0</v>
      </c>
      <c r="I13" s="25"/>
      <c r="J13" s="26">
        <v>-22.8794</v>
      </c>
      <c r="K13" s="26">
        <v>-42.0186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3300803.0</v>
      </c>
      <c r="B14" s="18" t="s">
        <v>3813</v>
      </c>
      <c r="C14" s="19">
        <v>48543.0</v>
      </c>
      <c r="D14" s="19">
        <v>27127.0</v>
      </c>
      <c r="E14" s="19">
        <v>27243.0</v>
      </c>
      <c r="F14" s="19">
        <v>47015.0</v>
      </c>
      <c r="G14" s="19">
        <v>7355.0</v>
      </c>
      <c r="H14" s="19">
        <v>54370.0</v>
      </c>
      <c r="I14" s="20"/>
      <c r="J14" s="21">
        <v>-22.4625</v>
      </c>
      <c r="K14" s="21">
        <v>-42.6531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3300902.0</v>
      </c>
      <c r="B15" s="23" t="s">
        <v>3814</v>
      </c>
      <c r="C15" s="24">
        <v>14670.0</v>
      </c>
      <c r="D15" s="24">
        <v>7402.0</v>
      </c>
      <c r="E15" s="24">
        <v>7427.0</v>
      </c>
      <c r="F15" s="24">
        <v>11301.0</v>
      </c>
      <c r="G15" s="24">
        <v>3528.0</v>
      </c>
      <c r="H15" s="24">
        <v>14829.0</v>
      </c>
      <c r="I15" s="25"/>
      <c r="J15" s="26">
        <v>-21.5753</v>
      </c>
      <c r="K15" s="26">
        <v>-41.9111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3301009.0</v>
      </c>
      <c r="B16" s="18" t="s">
        <v>3815</v>
      </c>
      <c r="C16" s="19">
        <v>406989.0</v>
      </c>
      <c r="D16" s="19">
        <v>223100.0</v>
      </c>
      <c r="E16" s="19">
        <v>240445.0</v>
      </c>
      <c r="F16" s="19">
        <v>418565.0</v>
      </c>
      <c r="G16" s="19">
        <v>44980.0</v>
      </c>
      <c r="H16" s="19">
        <v>463545.0</v>
      </c>
      <c r="I16" s="20"/>
      <c r="J16" s="21">
        <v>-21.7542</v>
      </c>
      <c r="K16" s="21">
        <v>-41.3244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3301108.0</v>
      </c>
      <c r="B17" s="23" t="s">
        <v>1988</v>
      </c>
      <c r="C17" s="24">
        <v>19835.0</v>
      </c>
      <c r="D17" s="24">
        <v>9840.0</v>
      </c>
      <c r="E17" s="24">
        <v>9986.0</v>
      </c>
      <c r="F17" s="24">
        <v>14027.0</v>
      </c>
      <c r="G17" s="24">
        <v>5799.0</v>
      </c>
      <c r="H17" s="24">
        <v>19826.0</v>
      </c>
      <c r="I17" s="25"/>
      <c r="J17" s="26">
        <v>-21.9811</v>
      </c>
      <c r="K17" s="26">
        <v>-42.3681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3300936.0</v>
      </c>
      <c r="B18" s="18" t="s">
        <v>3816</v>
      </c>
      <c r="C18" s="19">
        <v>8666.0</v>
      </c>
      <c r="D18" s="19">
        <v>6792.0</v>
      </c>
      <c r="E18" s="19">
        <v>6556.0</v>
      </c>
      <c r="F18" s="19">
        <v>10542.0</v>
      </c>
      <c r="G18" s="19">
        <v>2806.0</v>
      </c>
      <c r="H18" s="19">
        <v>13348.0</v>
      </c>
      <c r="I18" s="20"/>
      <c r="J18" s="21">
        <v>-22.1872</v>
      </c>
      <c r="K18" s="21">
        <v>-41.6611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3301157.0</v>
      </c>
      <c r="B19" s="23" t="s">
        <v>3817</v>
      </c>
      <c r="C19" s="24">
        <v>12595.0</v>
      </c>
      <c r="D19" s="24">
        <v>6243.0</v>
      </c>
      <c r="E19" s="24">
        <v>6297.0</v>
      </c>
      <c r="F19" s="24">
        <v>8764.0</v>
      </c>
      <c r="G19" s="24">
        <v>3776.0</v>
      </c>
      <c r="H19" s="24">
        <v>12540.0</v>
      </c>
      <c r="I19" s="25"/>
      <c r="J19" s="26">
        <v>-21.4883</v>
      </c>
      <c r="K19" s="26">
        <v>-41.6156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3301207.0</v>
      </c>
      <c r="B20" s="18" t="s">
        <v>3818</v>
      </c>
      <c r="C20" s="19">
        <v>15289.0</v>
      </c>
      <c r="D20" s="19">
        <v>8603.0</v>
      </c>
      <c r="E20" s="19">
        <v>8836.0</v>
      </c>
      <c r="F20" s="19">
        <v>13474.0</v>
      </c>
      <c r="G20" s="19">
        <v>3965.0</v>
      </c>
      <c r="H20" s="19">
        <v>17439.0</v>
      </c>
      <c r="I20" s="20"/>
      <c r="J20" s="21">
        <v>-21.9336</v>
      </c>
      <c r="K20" s="21">
        <v>-42.6086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3301306.0</v>
      </c>
      <c r="B21" s="23" t="s">
        <v>3819</v>
      </c>
      <c r="C21" s="24">
        <v>22152.0</v>
      </c>
      <c r="D21" s="24">
        <v>17436.0</v>
      </c>
      <c r="E21" s="24">
        <v>17937.0</v>
      </c>
      <c r="F21" s="24">
        <v>28533.0</v>
      </c>
      <c r="G21" s="24">
        <v>6840.0</v>
      </c>
      <c r="H21" s="24">
        <v>35373.0</v>
      </c>
      <c r="I21" s="25"/>
      <c r="J21" s="26">
        <v>-22.4806</v>
      </c>
      <c r="K21" s="26">
        <v>-42.2042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3300951.0</v>
      </c>
      <c r="B22" s="18" t="s">
        <v>3820</v>
      </c>
      <c r="C22" s="19">
        <v>7924.0</v>
      </c>
      <c r="D22" s="19">
        <v>4080.0</v>
      </c>
      <c r="E22" s="19">
        <v>4103.0</v>
      </c>
      <c r="F22" s="19">
        <v>7865.0</v>
      </c>
      <c r="G22" s="19">
        <v>318.0</v>
      </c>
      <c r="H22" s="19">
        <v>8183.0</v>
      </c>
      <c r="I22" s="20"/>
      <c r="J22" s="21">
        <v>-22.0286</v>
      </c>
      <c r="K22" s="21">
        <v>-43.205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3301405.0</v>
      </c>
      <c r="B23" s="23" t="s">
        <v>3821</v>
      </c>
      <c r="C23" s="24">
        <v>18782.0</v>
      </c>
      <c r="D23" s="24">
        <v>10543.0</v>
      </c>
      <c r="E23" s="24">
        <v>10657.0</v>
      </c>
      <c r="F23" s="24">
        <v>18332.0</v>
      </c>
      <c r="G23" s="24">
        <v>2868.0</v>
      </c>
      <c r="H23" s="24">
        <v>21200.0</v>
      </c>
      <c r="I23" s="25"/>
      <c r="J23" s="26">
        <v>-22.0853</v>
      </c>
      <c r="K23" s="26">
        <v>-41.8683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3301504.0</v>
      </c>
      <c r="B24" s="18" t="s">
        <v>3822</v>
      </c>
      <c r="C24" s="19">
        <v>18601.0</v>
      </c>
      <c r="D24" s="19">
        <v>9761.0</v>
      </c>
      <c r="E24" s="19">
        <v>10642.0</v>
      </c>
      <c r="F24" s="19">
        <v>19835.0</v>
      </c>
      <c r="G24" s="19">
        <v>568.0</v>
      </c>
      <c r="H24" s="19">
        <v>20403.0</v>
      </c>
      <c r="I24" s="20"/>
      <c r="J24" s="21">
        <v>-22.0286</v>
      </c>
      <c r="K24" s="21">
        <v>-42.3608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3301603.0</v>
      </c>
      <c r="B25" s="23" t="s">
        <v>3823</v>
      </c>
      <c r="C25" s="24">
        <v>10334.0</v>
      </c>
      <c r="D25" s="24">
        <v>5512.0</v>
      </c>
      <c r="E25" s="24">
        <v>5421.0</v>
      </c>
      <c r="F25" s="24">
        <v>7739.0</v>
      </c>
      <c r="G25" s="24">
        <v>3194.0</v>
      </c>
      <c r="H25" s="24">
        <v>10933.0</v>
      </c>
      <c r="I25" s="25"/>
      <c r="J25" s="26">
        <v>-22.0511</v>
      </c>
      <c r="K25" s="26">
        <v>-42.5217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3301702.0</v>
      </c>
      <c r="B26" s="18" t="s">
        <v>3824</v>
      </c>
      <c r="C26" s="19">
        <v>775456.0</v>
      </c>
      <c r="D26" s="19">
        <v>410959.0</v>
      </c>
      <c r="E26" s="19">
        <v>444087.0</v>
      </c>
      <c r="F26" s="19">
        <v>852131.0</v>
      </c>
      <c r="G26" s="19">
        <v>2915.0</v>
      </c>
      <c r="H26" s="19">
        <v>855046.0</v>
      </c>
      <c r="I26" s="20"/>
      <c r="J26" s="21">
        <v>-22.7856</v>
      </c>
      <c r="K26" s="21">
        <v>-43.3117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3301801.0</v>
      </c>
      <c r="B27" s="23" t="s">
        <v>3825</v>
      </c>
      <c r="C27" s="24">
        <v>12164.0</v>
      </c>
      <c r="D27" s="24">
        <v>6451.0</v>
      </c>
      <c r="E27" s="24">
        <v>6788.0</v>
      </c>
      <c r="F27" s="24">
        <v>9525.0</v>
      </c>
      <c r="G27" s="24">
        <v>3714.0</v>
      </c>
      <c r="H27" s="24">
        <v>13239.0</v>
      </c>
      <c r="I27" s="25"/>
      <c r="J27" s="26">
        <v>-22.5497</v>
      </c>
      <c r="K27" s="26">
        <v>-43.6783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3301850.0</v>
      </c>
      <c r="B28" s="137" t="s">
        <v>3826</v>
      </c>
      <c r="C28" s="138">
        <v>37952.0</v>
      </c>
      <c r="D28" s="138">
        <v>25289.0</v>
      </c>
      <c r="E28" s="138">
        <v>26198.0</v>
      </c>
      <c r="F28" s="138">
        <v>49757.0</v>
      </c>
      <c r="G28" s="138">
        <v>1730.0</v>
      </c>
      <c r="H28" s="138">
        <v>51487.0</v>
      </c>
      <c r="I28" s="20"/>
      <c r="J28" s="21">
        <v>-22.5372</v>
      </c>
      <c r="K28" s="21">
        <v>-42.9819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3301876.0</v>
      </c>
      <c r="B29" s="23" t="s">
        <v>3827</v>
      </c>
      <c r="C29" s="24">
        <v>15089.0</v>
      </c>
      <c r="D29" s="24">
        <v>11044.0</v>
      </c>
      <c r="E29" s="24">
        <v>11814.0</v>
      </c>
      <c r="F29" s="24">
        <v>22858.0</v>
      </c>
      <c r="G29" s="24">
        <v>0.0</v>
      </c>
      <c r="H29" s="24">
        <v>22858.0</v>
      </c>
      <c r="I29" s="25"/>
      <c r="J29" s="26">
        <v>-22.8392</v>
      </c>
      <c r="K29" s="26">
        <v>-42.2289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3301900.0</v>
      </c>
      <c r="B30" s="18" t="s">
        <v>3828</v>
      </c>
      <c r="C30" s="19">
        <v>187479.0</v>
      </c>
      <c r="D30" s="19">
        <v>106214.0</v>
      </c>
      <c r="E30" s="19">
        <v>111876.0</v>
      </c>
      <c r="F30" s="19">
        <v>215503.0</v>
      </c>
      <c r="G30" s="19">
        <v>2587.0</v>
      </c>
      <c r="H30" s="19">
        <v>218090.0</v>
      </c>
      <c r="I30" s="20"/>
      <c r="J30" s="21">
        <v>-22.7444</v>
      </c>
      <c r="K30" s="21">
        <v>-42.8594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3302007.0</v>
      </c>
      <c r="B31" s="23" t="s">
        <v>3829</v>
      </c>
      <c r="C31" s="24">
        <v>82003.0</v>
      </c>
      <c r="D31" s="24">
        <v>54426.0</v>
      </c>
      <c r="E31" s="24">
        <v>54737.0</v>
      </c>
      <c r="F31" s="24">
        <v>104292.0</v>
      </c>
      <c r="G31" s="24">
        <v>4871.0</v>
      </c>
      <c r="H31" s="24">
        <v>109163.0</v>
      </c>
      <c r="I31" s="25"/>
      <c r="J31" s="26">
        <v>-22.8522</v>
      </c>
      <c r="K31" s="26">
        <v>-43.7753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3302056.0</v>
      </c>
      <c r="B32" s="18" t="s">
        <v>3830</v>
      </c>
      <c r="C32" s="19">
        <v>12621.0</v>
      </c>
      <c r="D32" s="19">
        <v>6834.0</v>
      </c>
      <c r="E32" s="19">
        <v>7193.0</v>
      </c>
      <c r="F32" s="19">
        <v>10228.0</v>
      </c>
      <c r="G32" s="19">
        <v>3799.0</v>
      </c>
      <c r="H32" s="19">
        <v>14027.0</v>
      </c>
      <c r="I32" s="20"/>
      <c r="J32" s="21">
        <v>-21.4208</v>
      </c>
      <c r="K32" s="21">
        <v>-41.6908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3302106.0</v>
      </c>
      <c r="B33" s="23" t="s">
        <v>3831</v>
      </c>
      <c r="C33" s="24">
        <v>23003.0</v>
      </c>
      <c r="D33" s="24">
        <v>11193.0</v>
      </c>
      <c r="E33" s="24">
        <v>11709.0</v>
      </c>
      <c r="F33" s="24">
        <v>17329.0</v>
      </c>
      <c r="G33" s="24">
        <v>5573.0</v>
      </c>
      <c r="H33" s="24">
        <v>22902.0</v>
      </c>
      <c r="I33" s="25"/>
      <c r="J33" s="26">
        <v>-21.6692</v>
      </c>
      <c r="K33" s="26">
        <v>-42.0761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3302205.0</v>
      </c>
      <c r="B34" s="18" t="s">
        <v>3832</v>
      </c>
      <c r="C34" s="19">
        <v>86720.0</v>
      </c>
      <c r="D34" s="19">
        <v>46541.0</v>
      </c>
      <c r="E34" s="19">
        <v>49335.0</v>
      </c>
      <c r="F34" s="19">
        <v>88408.0</v>
      </c>
      <c r="G34" s="19">
        <v>7468.0</v>
      </c>
      <c r="H34" s="19">
        <v>95876.0</v>
      </c>
      <c r="I34" s="20"/>
      <c r="J34" s="21">
        <v>-21.205</v>
      </c>
      <c r="K34" s="21">
        <v>-41.8878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3302254.0</v>
      </c>
      <c r="B35" s="23" t="s">
        <v>3833</v>
      </c>
      <c r="C35" s="24">
        <v>24739.0</v>
      </c>
      <c r="D35" s="24">
        <v>14248.0</v>
      </c>
      <c r="E35" s="24">
        <v>14604.0</v>
      </c>
      <c r="F35" s="24">
        <v>27848.0</v>
      </c>
      <c r="G35" s="24">
        <v>1004.0</v>
      </c>
      <c r="H35" s="24">
        <v>28852.0</v>
      </c>
      <c r="I35" s="25"/>
      <c r="J35" s="26">
        <v>-22.4961</v>
      </c>
      <c r="K35" s="26">
        <v>-44.5633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3302270.0</v>
      </c>
      <c r="B36" s="18" t="s">
        <v>3834</v>
      </c>
      <c r="C36" s="19">
        <v>83278.0</v>
      </c>
      <c r="D36" s="19">
        <v>48058.0</v>
      </c>
      <c r="E36" s="19">
        <v>47333.0</v>
      </c>
      <c r="F36" s="19">
        <v>95391.0</v>
      </c>
      <c r="G36" s="19">
        <v>0.0</v>
      </c>
      <c r="H36" s="19">
        <v>95391.0</v>
      </c>
      <c r="I36" s="20"/>
      <c r="J36" s="21">
        <v>-22.6431</v>
      </c>
      <c r="K36" s="21">
        <v>-43.6533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3302304.0</v>
      </c>
      <c r="B37" s="23" t="s">
        <v>3835</v>
      </c>
      <c r="C37" s="24">
        <v>7909.0</v>
      </c>
      <c r="D37" s="24">
        <v>3754.0</v>
      </c>
      <c r="E37" s="24">
        <v>3737.0</v>
      </c>
      <c r="F37" s="24">
        <v>5636.0</v>
      </c>
      <c r="G37" s="24">
        <v>1855.0</v>
      </c>
      <c r="H37" s="24">
        <v>7491.0</v>
      </c>
      <c r="I37" s="25"/>
      <c r="J37" s="26">
        <v>-21.2064</v>
      </c>
      <c r="K37" s="26">
        <v>-42.1225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3302403.0</v>
      </c>
      <c r="B38" s="18" t="s">
        <v>3836</v>
      </c>
      <c r="C38" s="19">
        <v>132461.0</v>
      </c>
      <c r="D38" s="19">
        <v>102471.0</v>
      </c>
      <c r="E38" s="19">
        <v>104277.0</v>
      </c>
      <c r="F38" s="19">
        <v>202873.0</v>
      </c>
      <c r="G38" s="19">
        <v>3875.0</v>
      </c>
      <c r="H38" s="19">
        <v>206748.0</v>
      </c>
      <c r="I38" s="20"/>
      <c r="J38" s="21">
        <v>-22.3708</v>
      </c>
      <c r="K38" s="21">
        <v>-41.7869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3302452.0</v>
      </c>
      <c r="B39" s="23" t="s">
        <v>3837</v>
      </c>
      <c r="C39" s="24">
        <v>4886.0</v>
      </c>
      <c r="D39" s="24">
        <v>2528.0</v>
      </c>
      <c r="E39" s="24">
        <v>2741.0</v>
      </c>
      <c r="F39" s="24">
        <v>4593.0</v>
      </c>
      <c r="G39" s="24">
        <v>676.0</v>
      </c>
      <c r="H39" s="24">
        <v>5269.0</v>
      </c>
      <c r="I39" s="25"/>
      <c r="J39" s="26">
        <v>-21.9839</v>
      </c>
      <c r="K39" s="26">
        <v>-42.2528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3302502.0</v>
      </c>
      <c r="B40" s="18" t="s">
        <v>3838</v>
      </c>
      <c r="C40" s="19">
        <v>205830.0</v>
      </c>
      <c r="D40" s="19">
        <v>110970.0</v>
      </c>
      <c r="E40" s="19">
        <v>117180.0</v>
      </c>
      <c r="F40" s="19">
        <v>215941.0</v>
      </c>
      <c r="G40" s="19">
        <v>12209.0</v>
      </c>
      <c r="H40" s="19">
        <v>228150.0</v>
      </c>
      <c r="I40" s="20"/>
      <c r="J40" s="21">
        <v>-22.6528</v>
      </c>
      <c r="K40" s="21">
        <v>-43.0406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3302601.0</v>
      </c>
      <c r="B41" s="23" t="s">
        <v>3839</v>
      </c>
      <c r="C41" s="24">
        <v>24901.0</v>
      </c>
      <c r="D41" s="24">
        <v>17876.0</v>
      </c>
      <c r="E41" s="24">
        <v>18435.0</v>
      </c>
      <c r="F41" s="24">
        <v>31989.0</v>
      </c>
      <c r="G41" s="24">
        <v>4322.0</v>
      </c>
      <c r="H41" s="24">
        <v>36311.0</v>
      </c>
      <c r="I41" s="25"/>
      <c r="J41" s="26">
        <v>-22.9597</v>
      </c>
      <c r="K41" s="26">
        <v>-44.0406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3302700.0</v>
      </c>
      <c r="B42" s="18" t="s">
        <v>3840</v>
      </c>
      <c r="C42" s="19">
        <v>76737.0</v>
      </c>
      <c r="D42" s="19">
        <v>62695.0</v>
      </c>
      <c r="E42" s="19">
        <v>64824.0</v>
      </c>
      <c r="F42" s="19">
        <v>125532.0</v>
      </c>
      <c r="G42" s="19">
        <v>1987.0</v>
      </c>
      <c r="H42" s="19">
        <v>127519.0</v>
      </c>
      <c r="I42" s="20"/>
      <c r="J42" s="21">
        <v>-22.9194</v>
      </c>
      <c r="K42" s="21">
        <v>-42.8186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3302809.0</v>
      </c>
      <c r="B43" s="23" t="s">
        <v>3841</v>
      </c>
      <c r="C43" s="24">
        <v>17289.0</v>
      </c>
      <c r="D43" s="24">
        <v>8657.0</v>
      </c>
      <c r="E43" s="24">
        <v>9283.0</v>
      </c>
      <c r="F43" s="24">
        <v>17706.0</v>
      </c>
      <c r="G43" s="24">
        <v>234.0</v>
      </c>
      <c r="H43" s="24">
        <v>17940.0</v>
      </c>
      <c r="I43" s="25"/>
      <c r="J43" s="26">
        <v>-22.5267</v>
      </c>
      <c r="K43" s="26">
        <v>-43.7328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3302858.0</v>
      </c>
      <c r="B44" s="18" t="s">
        <v>2478</v>
      </c>
      <c r="C44" s="19">
        <v>0.0</v>
      </c>
      <c r="D44" s="19">
        <v>79775.0</v>
      </c>
      <c r="E44" s="19">
        <v>88628.0</v>
      </c>
      <c r="F44" s="19">
        <v>168403.0</v>
      </c>
      <c r="G44" s="19">
        <v>0.0</v>
      </c>
      <c r="H44" s="19">
        <v>168403.0</v>
      </c>
      <c r="I44" s="20"/>
      <c r="J44" s="21">
        <v>-19.2225</v>
      </c>
      <c r="K44" s="21">
        <v>-42.6072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3302908.0</v>
      </c>
      <c r="B45" s="23" t="s">
        <v>3842</v>
      </c>
      <c r="C45" s="24">
        <v>23902.0</v>
      </c>
      <c r="D45" s="24">
        <v>11727.0</v>
      </c>
      <c r="E45" s="24">
        <v>12920.0</v>
      </c>
      <c r="F45" s="24">
        <v>21508.0</v>
      </c>
      <c r="G45" s="24">
        <v>3139.0</v>
      </c>
      <c r="H45" s="24">
        <v>24647.0</v>
      </c>
      <c r="I45" s="25"/>
      <c r="J45" s="26">
        <v>-22.4539</v>
      </c>
      <c r="K45" s="26">
        <v>-43.4689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3303005.0</v>
      </c>
      <c r="B46" s="18" t="s">
        <v>3843</v>
      </c>
      <c r="C46" s="19">
        <v>27064.0</v>
      </c>
      <c r="D46" s="19">
        <v>13015.0</v>
      </c>
      <c r="E46" s="19">
        <v>13814.0</v>
      </c>
      <c r="F46" s="19">
        <v>24701.0</v>
      </c>
      <c r="G46" s="19">
        <v>2128.0</v>
      </c>
      <c r="H46" s="19">
        <v>26829.0</v>
      </c>
      <c r="I46" s="20"/>
      <c r="J46" s="21">
        <v>-21.4122</v>
      </c>
      <c r="K46" s="21">
        <v>-42.1967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3303104.0</v>
      </c>
      <c r="B47" s="23" t="s">
        <v>3844</v>
      </c>
      <c r="C47" s="24">
        <v>15125.0</v>
      </c>
      <c r="D47" s="24">
        <v>7441.0</v>
      </c>
      <c r="E47" s="24">
        <v>7636.0</v>
      </c>
      <c r="F47" s="24">
        <v>12041.0</v>
      </c>
      <c r="G47" s="24">
        <v>3036.0</v>
      </c>
      <c r="H47" s="24">
        <v>15077.0</v>
      </c>
      <c r="I47" s="25"/>
      <c r="J47" s="26">
        <v>-11.7097</v>
      </c>
      <c r="K47" s="26">
        <v>-47.7233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3303203.0</v>
      </c>
      <c r="B48" s="18" t="s">
        <v>3845</v>
      </c>
      <c r="C48" s="19">
        <v>153712.0</v>
      </c>
      <c r="D48" s="19">
        <v>73714.0</v>
      </c>
      <c r="E48" s="19">
        <v>83769.0</v>
      </c>
      <c r="F48" s="19">
        <v>157483.0</v>
      </c>
      <c r="G48" s="19">
        <v>0.0</v>
      </c>
      <c r="H48" s="19">
        <v>157483.0</v>
      </c>
      <c r="I48" s="20"/>
      <c r="J48" s="21">
        <v>-22.8075</v>
      </c>
      <c r="K48" s="21">
        <v>-43.4139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3303302.0</v>
      </c>
      <c r="B49" s="23" t="s">
        <v>3846</v>
      </c>
      <c r="C49" s="24">
        <v>459451.0</v>
      </c>
      <c r="D49" s="24">
        <v>225671.0</v>
      </c>
      <c r="E49" s="24">
        <v>261656.0</v>
      </c>
      <c r="F49" s="24">
        <v>487327.0</v>
      </c>
      <c r="G49" s="24">
        <v>0.0</v>
      </c>
      <c r="H49" s="24">
        <v>487327.0</v>
      </c>
      <c r="I49" s="25"/>
      <c r="J49" s="26">
        <v>-22.8833</v>
      </c>
      <c r="K49" s="26">
        <v>-43.1036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3303401.0</v>
      </c>
      <c r="B50" s="18" t="s">
        <v>3847</v>
      </c>
      <c r="C50" s="19">
        <v>173418.0</v>
      </c>
      <c r="D50" s="19">
        <v>87242.0</v>
      </c>
      <c r="E50" s="19">
        <v>94774.0</v>
      </c>
      <c r="F50" s="19">
        <v>159335.0</v>
      </c>
      <c r="G50" s="19">
        <v>22681.0</v>
      </c>
      <c r="H50" s="19">
        <v>182016.0</v>
      </c>
      <c r="I50" s="20"/>
      <c r="J50" s="21">
        <v>-22.2819</v>
      </c>
      <c r="K50" s="21">
        <v>-42.5311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3303500.0</v>
      </c>
      <c r="B51" s="23" t="s">
        <v>3848</v>
      </c>
      <c r="C51" s="24">
        <v>920599.0</v>
      </c>
      <c r="D51" s="24">
        <v>381198.0</v>
      </c>
      <c r="E51" s="24">
        <v>414014.0</v>
      </c>
      <c r="F51" s="24">
        <v>786536.0</v>
      </c>
      <c r="G51" s="24">
        <v>8676.0</v>
      </c>
      <c r="H51" s="24">
        <v>795212.0</v>
      </c>
      <c r="I51" s="25"/>
      <c r="J51" s="26">
        <v>-22.7592</v>
      </c>
      <c r="K51" s="26">
        <v>-43.4511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3303609.0</v>
      </c>
      <c r="B52" s="18" t="s">
        <v>3849</v>
      </c>
      <c r="C52" s="19">
        <v>40475.0</v>
      </c>
      <c r="D52" s="19">
        <v>23753.0</v>
      </c>
      <c r="E52" s="19">
        <v>23321.0</v>
      </c>
      <c r="F52" s="19">
        <v>41677.0</v>
      </c>
      <c r="G52" s="19">
        <v>5397.0</v>
      </c>
      <c r="H52" s="19">
        <v>47074.0</v>
      </c>
      <c r="I52" s="20"/>
      <c r="J52" s="21">
        <v>-22.6108</v>
      </c>
      <c r="K52" s="21">
        <v>-43.7092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3303708.0</v>
      </c>
      <c r="B53" s="23" t="s">
        <v>3850</v>
      </c>
      <c r="C53" s="24">
        <v>37410.0</v>
      </c>
      <c r="D53" s="24">
        <v>19770.0</v>
      </c>
      <c r="E53" s="24">
        <v>21318.0</v>
      </c>
      <c r="F53" s="24">
        <v>36159.0</v>
      </c>
      <c r="G53" s="24">
        <v>4929.0</v>
      </c>
      <c r="H53" s="24">
        <v>41088.0</v>
      </c>
      <c r="I53" s="25"/>
      <c r="J53" s="26">
        <v>-22.1619</v>
      </c>
      <c r="K53" s="26">
        <v>-43.2928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3303807.0</v>
      </c>
      <c r="B54" s="18" t="s">
        <v>3851</v>
      </c>
      <c r="C54" s="19">
        <v>29544.0</v>
      </c>
      <c r="D54" s="19">
        <v>18992.0</v>
      </c>
      <c r="E54" s="19">
        <v>18583.0</v>
      </c>
      <c r="F54" s="19">
        <v>27717.0</v>
      </c>
      <c r="G54" s="19">
        <v>9858.0</v>
      </c>
      <c r="H54" s="19">
        <v>37575.0</v>
      </c>
      <c r="I54" s="20"/>
      <c r="J54" s="21">
        <v>-23.2178</v>
      </c>
      <c r="K54" s="21">
        <v>-44.7131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3303856.0</v>
      </c>
      <c r="B55" s="67" t="s">
        <v>3852</v>
      </c>
      <c r="C55" s="68">
        <v>24931.0</v>
      </c>
      <c r="D55" s="68">
        <v>12819.0</v>
      </c>
      <c r="E55" s="68">
        <v>13562.0</v>
      </c>
      <c r="F55" s="68">
        <v>18607.0</v>
      </c>
      <c r="G55" s="68">
        <v>7774.0</v>
      </c>
      <c r="H55" s="68">
        <v>26381.0</v>
      </c>
      <c r="I55" s="25"/>
      <c r="J55" s="26">
        <v>-22.4286</v>
      </c>
      <c r="K55" s="26">
        <v>-43.4186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3303906.0</v>
      </c>
      <c r="B56" s="18" t="s">
        <v>3853</v>
      </c>
      <c r="C56" s="19">
        <v>286537.0</v>
      </c>
      <c r="D56" s="19">
        <v>141079.0</v>
      </c>
      <c r="E56" s="19">
        <v>154965.0</v>
      </c>
      <c r="F56" s="19">
        <v>281356.0</v>
      </c>
      <c r="G56" s="19">
        <v>14688.0</v>
      </c>
      <c r="H56" s="19">
        <v>296044.0</v>
      </c>
      <c r="I56" s="20"/>
      <c r="J56" s="21">
        <v>-22.505</v>
      </c>
      <c r="K56" s="21">
        <v>-43.1786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3303955.0</v>
      </c>
      <c r="B57" s="23" t="s">
        <v>3854</v>
      </c>
      <c r="C57" s="24">
        <v>19481.0</v>
      </c>
      <c r="D57" s="24">
        <v>11036.0</v>
      </c>
      <c r="E57" s="24">
        <v>11688.0</v>
      </c>
      <c r="F57" s="24">
        <v>20414.0</v>
      </c>
      <c r="G57" s="24">
        <v>2310.0</v>
      </c>
      <c r="H57" s="24">
        <v>22724.0</v>
      </c>
      <c r="I57" s="25"/>
      <c r="J57" s="26">
        <v>-22.5128</v>
      </c>
      <c r="K57" s="26">
        <v>-44.0006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3304003.0</v>
      </c>
      <c r="B58" s="18" t="s">
        <v>3855</v>
      </c>
      <c r="C58" s="19">
        <v>22118.0</v>
      </c>
      <c r="D58" s="19">
        <v>12920.0</v>
      </c>
      <c r="E58" s="19">
        <v>13389.0</v>
      </c>
      <c r="F58" s="19">
        <v>20831.0</v>
      </c>
      <c r="G58" s="19">
        <v>5478.0</v>
      </c>
      <c r="H58" s="19">
        <v>26309.0</v>
      </c>
      <c r="I58" s="20"/>
      <c r="J58" s="21">
        <v>-22.6292</v>
      </c>
      <c r="K58" s="21">
        <v>-43.8981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3304102.0</v>
      </c>
      <c r="B59" s="23" t="s">
        <v>3856</v>
      </c>
      <c r="C59" s="24">
        <v>15952.0</v>
      </c>
      <c r="D59" s="24">
        <v>8873.0</v>
      </c>
      <c r="E59" s="24">
        <v>8898.0</v>
      </c>
      <c r="F59" s="24">
        <v>13902.0</v>
      </c>
      <c r="G59" s="24">
        <v>3869.0</v>
      </c>
      <c r="H59" s="24">
        <v>17771.0</v>
      </c>
      <c r="I59" s="25"/>
      <c r="J59" s="26">
        <v>-20.9628</v>
      </c>
      <c r="K59" s="26">
        <v>-42.0408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3304110.0</v>
      </c>
      <c r="B60" s="18" t="s">
        <v>3857</v>
      </c>
      <c r="C60" s="19">
        <v>12095.0</v>
      </c>
      <c r="D60" s="19">
        <v>8232.0</v>
      </c>
      <c r="E60" s="19">
        <v>8342.0</v>
      </c>
      <c r="F60" s="19">
        <v>16481.0</v>
      </c>
      <c r="G60" s="19">
        <v>93.0</v>
      </c>
      <c r="H60" s="19">
        <v>16574.0</v>
      </c>
      <c r="I60" s="20"/>
      <c r="J60" s="21">
        <v>-22.4197</v>
      </c>
      <c r="K60" s="21">
        <v>-44.2903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3304128.0</v>
      </c>
      <c r="B61" s="23" t="s">
        <v>3858</v>
      </c>
      <c r="C61" s="24">
        <v>10730.0</v>
      </c>
      <c r="D61" s="24">
        <v>6261.0</v>
      </c>
      <c r="E61" s="24">
        <v>6570.0</v>
      </c>
      <c r="F61" s="24">
        <v>12067.0</v>
      </c>
      <c r="G61" s="24">
        <v>764.0</v>
      </c>
      <c r="H61" s="24">
        <v>12831.0</v>
      </c>
      <c r="I61" s="25"/>
      <c r="J61" s="26">
        <v>-22.4072</v>
      </c>
      <c r="K61" s="26">
        <v>-44.2581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3304144.0</v>
      </c>
      <c r="B62" s="18" t="s">
        <v>3859</v>
      </c>
      <c r="C62" s="19">
        <v>121993.0</v>
      </c>
      <c r="D62" s="19">
        <v>66621.0</v>
      </c>
      <c r="E62" s="19">
        <v>71317.0</v>
      </c>
      <c r="F62" s="19">
        <v>137938.0</v>
      </c>
      <c r="G62" s="19">
        <v>0.0</v>
      </c>
      <c r="H62" s="19">
        <v>137938.0</v>
      </c>
      <c r="I62" s="20"/>
      <c r="J62" s="21">
        <v>-22.7161</v>
      </c>
      <c r="K62" s="21">
        <v>-43.5553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3304151.0</v>
      </c>
      <c r="B63" s="23" t="s">
        <v>3860</v>
      </c>
      <c r="C63" s="24">
        <v>13674.0</v>
      </c>
      <c r="D63" s="24">
        <v>10036.0</v>
      </c>
      <c r="E63" s="24">
        <v>10208.0</v>
      </c>
      <c r="F63" s="24">
        <v>13016.0</v>
      </c>
      <c r="G63" s="24">
        <v>7228.0</v>
      </c>
      <c r="H63" s="24">
        <v>20244.0</v>
      </c>
      <c r="I63" s="25"/>
      <c r="J63" s="26">
        <v>-22.1067</v>
      </c>
      <c r="K63" s="26">
        <v>-41.4722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3304201.0</v>
      </c>
      <c r="B64" s="18" t="s">
        <v>3861</v>
      </c>
      <c r="C64" s="19">
        <v>104549.0</v>
      </c>
      <c r="D64" s="19">
        <v>58244.0</v>
      </c>
      <c r="E64" s="19">
        <v>61557.0</v>
      </c>
      <c r="F64" s="19">
        <v>112375.0</v>
      </c>
      <c r="G64" s="19">
        <v>7426.0</v>
      </c>
      <c r="H64" s="19">
        <v>119801.0</v>
      </c>
      <c r="I64" s="20"/>
      <c r="J64" s="21">
        <v>-22.4689</v>
      </c>
      <c r="K64" s="21">
        <v>-44.4467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3304300.0</v>
      </c>
      <c r="B65" s="23" t="s">
        <v>3862</v>
      </c>
      <c r="C65" s="24">
        <v>49691.0</v>
      </c>
      <c r="D65" s="24">
        <v>27349.0</v>
      </c>
      <c r="E65" s="24">
        <v>28237.0</v>
      </c>
      <c r="F65" s="24">
        <v>41267.0</v>
      </c>
      <c r="G65" s="24">
        <v>14319.0</v>
      </c>
      <c r="H65" s="24">
        <v>55586.0</v>
      </c>
      <c r="I65" s="25"/>
      <c r="J65" s="26">
        <v>-22.7086</v>
      </c>
      <c r="K65" s="26">
        <v>-42.6097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3304409.0</v>
      </c>
      <c r="B66" s="18" t="s">
        <v>3863</v>
      </c>
      <c r="C66" s="19">
        <v>16228.0</v>
      </c>
      <c r="D66" s="19">
        <v>8747.0</v>
      </c>
      <c r="E66" s="19">
        <v>8654.0</v>
      </c>
      <c r="F66" s="19">
        <v>13754.0</v>
      </c>
      <c r="G66" s="19">
        <v>3647.0</v>
      </c>
      <c r="H66" s="19">
        <v>17401.0</v>
      </c>
      <c r="I66" s="20"/>
      <c r="J66" s="21">
        <v>-22.4114</v>
      </c>
      <c r="K66" s="21">
        <v>-47.5614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3304508.0</v>
      </c>
      <c r="B67" s="23" t="s">
        <v>3864</v>
      </c>
      <c r="C67" s="24">
        <v>7625.0</v>
      </c>
      <c r="D67" s="24">
        <v>4201.0</v>
      </c>
      <c r="E67" s="24">
        <v>4344.0</v>
      </c>
      <c r="F67" s="24">
        <v>5948.0</v>
      </c>
      <c r="G67" s="24">
        <v>2597.0</v>
      </c>
      <c r="H67" s="24">
        <v>8545.0</v>
      </c>
      <c r="I67" s="25"/>
      <c r="J67" s="26">
        <v>-22.1675</v>
      </c>
      <c r="K67" s="26">
        <v>-43.5856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3304524.0</v>
      </c>
      <c r="B68" s="18" t="s">
        <v>3865</v>
      </c>
      <c r="C68" s="19">
        <v>36419.0</v>
      </c>
      <c r="D68" s="19">
        <v>52240.0</v>
      </c>
      <c r="E68" s="19">
        <v>53517.0</v>
      </c>
      <c r="F68" s="19">
        <v>99999.0</v>
      </c>
      <c r="G68" s="19">
        <v>5758.0</v>
      </c>
      <c r="H68" s="19">
        <v>105757.0</v>
      </c>
      <c r="I68" s="20"/>
      <c r="J68" s="21">
        <v>-22.5269</v>
      </c>
      <c r="K68" s="21">
        <v>-41.945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3304557.0</v>
      </c>
      <c r="B69" s="23" t="s">
        <v>60</v>
      </c>
      <c r="C69" s="24">
        <v>5857904.0</v>
      </c>
      <c r="D69" s="24">
        <v>2960954.0</v>
      </c>
      <c r="E69" s="24">
        <v>3362083.0</v>
      </c>
      <c r="F69" s="24">
        <v>6323037.0</v>
      </c>
      <c r="G69" s="24">
        <v>0.0</v>
      </c>
      <c r="H69" s="24">
        <v>6323037.0</v>
      </c>
      <c r="I69" s="25"/>
      <c r="J69" s="26">
        <v>-22.9028</v>
      </c>
      <c r="K69" s="26">
        <v>-43.2075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3304607.0</v>
      </c>
      <c r="B70" s="18" t="s">
        <v>3866</v>
      </c>
      <c r="C70" s="19">
        <v>10476.0</v>
      </c>
      <c r="D70" s="19">
        <v>5275.0</v>
      </c>
      <c r="E70" s="19">
        <v>5046.0</v>
      </c>
      <c r="F70" s="19">
        <v>5932.0</v>
      </c>
      <c r="G70" s="19">
        <v>4389.0</v>
      </c>
      <c r="H70" s="19">
        <v>10321.0</v>
      </c>
      <c r="I70" s="20"/>
      <c r="J70" s="21">
        <v>-21.9553</v>
      </c>
      <c r="K70" s="21">
        <v>-42.0081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3304706.0</v>
      </c>
      <c r="B71" s="23" t="s">
        <v>3867</v>
      </c>
      <c r="C71" s="24">
        <v>38692.0</v>
      </c>
      <c r="D71" s="24">
        <v>19946.0</v>
      </c>
      <c r="E71" s="24">
        <v>20623.0</v>
      </c>
      <c r="F71" s="24">
        <v>31086.0</v>
      </c>
      <c r="G71" s="24">
        <v>9483.0</v>
      </c>
      <c r="H71" s="24">
        <v>40569.0</v>
      </c>
      <c r="I71" s="25"/>
      <c r="J71" s="26">
        <v>-21.5394</v>
      </c>
      <c r="K71" s="26">
        <v>-42.1803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3304805.0</v>
      </c>
      <c r="B72" s="18" t="s">
        <v>3868</v>
      </c>
      <c r="C72" s="19">
        <v>36789.0</v>
      </c>
      <c r="D72" s="19">
        <v>18402.0</v>
      </c>
      <c r="E72" s="19">
        <v>19151.0</v>
      </c>
      <c r="F72" s="19">
        <v>29689.0</v>
      </c>
      <c r="G72" s="19">
        <v>7864.0</v>
      </c>
      <c r="H72" s="19">
        <v>37553.0</v>
      </c>
      <c r="I72" s="20"/>
      <c r="J72" s="21">
        <v>-21.6461</v>
      </c>
      <c r="K72" s="21">
        <v>-41.7469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3304755.0</v>
      </c>
      <c r="B73" s="23" t="s">
        <v>3869</v>
      </c>
      <c r="C73" s="24">
        <v>41145.0</v>
      </c>
      <c r="D73" s="24">
        <v>20802.0</v>
      </c>
      <c r="E73" s="24">
        <v>20555.0</v>
      </c>
      <c r="F73" s="24">
        <v>21090.0</v>
      </c>
      <c r="G73" s="24">
        <v>20267.0</v>
      </c>
      <c r="H73" s="24">
        <v>41357.0</v>
      </c>
      <c r="I73" s="25"/>
      <c r="J73" s="26">
        <v>-21.3019</v>
      </c>
      <c r="K73" s="26">
        <v>-40.9614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3304904.0</v>
      </c>
      <c r="B74" s="18" t="s">
        <v>3870</v>
      </c>
      <c r="C74" s="19">
        <v>891119.0</v>
      </c>
      <c r="D74" s="19">
        <v>475336.0</v>
      </c>
      <c r="E74" s="19">
        <v>524565.0</v>
      </c>
      <c r="F74" s="19">
        <v>999161.0</v>
      </c>
      <c r="G74" s="19">
        <v>740.0</v>
      </c>
      <c r="H74" s="19">
        <v>999901.0</v>
      </c>
      <c r="I74" s="20"/>
      <c r="J74" s="21">
        <v>-22.8269</v>
      </c>
      <c r="K74" s="21">
        <v>-43.0539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3305000.0</v>
      </c>
      <c r="B75" s="23" t="s">
        <v>3871</v>
      </c>
      <c r="C75" s="24">
        <v>27682.0</v>
      </c>
      <c r="D75" s="24">
        <v>16234.0</v>
      </c>
      <c r="E75" s="24">
        <v>16533.0</v>
      </c>
      <c r="F75" s="24">
        <v>25715.0</v>
      </c>
      <c r="G75" s="24">
        <v>7052.0</v>
      </c>
      <c r="H75" s="24">
        <v>32767.0</v>
      </c>
      <c r="I75" s="25"/>
      <c r="J75" s="26">
        <v>-21.6403</v>
      </c>
      <c r="K75" s="26">
        <v>-41.0511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3305109.0</v>
      </c>
      <c r="B76" s="18" t="s">
        <v>3872</v>
      </c>
      <c r="C76" s="19">
        <v>449476.0</v>
      </c>
      <c r="D76" s="19">
        <v>218391.0</v>
      </c>
      <c r="E76" s="19">
        <v>240965.0</v>
      </c>
      <c r="F76" s="19">
        <v>459356.0</v>
      </c>
      <c r="G76" s="19">
        <v>0.0</v>
      </c>
      <c r="H76" s="19">
        <v>459356.0</v>
      </c>
      <c r="I76" s="20"/>
      <c r="J76" s="21">
        <v>-22.8039</v>
      </c>
      <c r="K76" s="21">
        <v>-43.3722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3305133.0</v>
      </c>
      <c r="B77" s="23" t="s">
        <v>3873</v>
      </c>
      <c r="C77" s="24">
        <v>6413.0</v>
      </c>
      <c r="D77" s="24">
        <v>3498.0</v>
      </c>
      <c r="E77" s="24">
        <v>3505.0</v>
      </c>
      <c r="F77" s="24">
        <v>3098.0</v>
      </c>
      <c r="G77" s="24">
        <v>3905.0</v>
      </c>
      <c r="H77" s="24">
        <v>7003.0</v>
      </c>
      <c r="I77" s="25"/>
      <c r="J77" s="26">
        <v>-21.3575</v>
      </c>
      <c r="K77" s="26">
        <v>-41.9425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3305158.0</v>
      </c>
      <c r="B78" s="18" t="s">
        <v>3874</v>
      </c>
      <c r="C78" s="19">
        <v>19278.0</v>
      </c>
      <c r="D78" s="19">
        <v>10147.0</v>
      </c>
      <c r="E78" s="19">
        <v>10105.0</v>
      </c>
      <c r="F78" s="19">
        <v>9005.0</v>
      </c>
      <c r="G78" s="19">
        <v>11247.0</v>
      </c>
      <c r="H78" s="19">
        <v>20252.0</v>
      </c>
      <c r="I78" s="20"/>
      <c r="J78" s="21">
        <v>-22.1514</v>
      </c>
      <c r="K78" s="21">
        <v>-42.9244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3305208.0</v>
      </c>
      <c r="B79" s="23" t="s">
        <v>3875</v>
      </c>
      <c r="C79" s="24">
        <v>63227.0</v>
      </c>
      <c r="D79" s="24">
        <v>43495.0</v>
      </c>
      <c r="E79" s="24">
        <v>44518.0</v>
      </c>
      <c r="F79" s="24">
        <v>82286.0</v>
      </c>
      <c r="G79" s="24">
        <v>5727.0</v>
      </c>
      <c r="H79" s="24">
        <v>88013.0</v>
      </c>
      <c r="I79" s="25"/>
      <c r="J79" s="26">
        <v>-22.8392</v>
      </c>
      <c r="K79" s="26">
        <v>-42.1028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3305307.0</v>
      </c>
      <c r="B80" s="18" t="s">
        <v>3876</v>
      </c>
      <c r="C80" s="19">
        <v>8402.0</v>
      </c>
      <c r="D80" s="19">
        <v>4474.0</v>
      </c>
      <c r="E80" s="19">
        <v>4432.0</v>
      </c>
      <c r="F80" s="19">
        <v>4623.0</v>
      </c>
      <c r="G80" s="19">
        <v>4283.0</v>
      </c>
      <c r="H80" s="19">
        <v>8906.0</v>
      </c>
      <c r="I80" s="20"/>
      <c r="J80" s="21">
        <v>-21.9572</v>
      </c>
      <c r="K80" s="21">
        <v>-42.1347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3305406.0</v>
      </c>
      <c r="B81" s="23" t="s">
        <v>2343</v>
      </c>
      <c r="C81" s="24">
        <v>17157.0</v>
      </c>
      <c r="D81" s="24">
        <v>8763.0</v>
      </c>
      <c r="E81" s="24">
        <v>8741.0</v>
      </c>
      <c r="F81" s="24">
        <v>13247.0</v>
      </c>
      <c r="G81" s="24">
        <v>4257.0</v>
      </c>
      <c r="H81" s="24">
        <v>17504.0</v>
      </c>
      <c r="I81" s="25"/>
      <c r="J81" s="26">
        <v>-6.9472</v>
      </c>
      <c r="K81" s="26">
        <v>-49.6822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3305505.0</v>
      </c>
      <c r="B82" s="137" t="s">
        <v>3877</v>
      </c>
      <c r="C82" s="138">
        <v>52461.0</v>
      </c>
      <c r="D82" s="138">
        <v>36846.0</v>
      </c>
      <c r="E82" s="138">
        <v>37375.0</v>
      </c>
      <c r="F82" s="138">
        <v>70448.0</v>
      </c>
      <c r="G82" s="138">
        <v>3773.0</v>
      </c>
      <c r="H82" s="138">
        <v>74221.0</v>
      </c>
      <c r="I82" s="20"/>
      <c r="J82" s="21">
        <v>-22.92</v>
      </c>
      <c r="K82" s="21">
        <v>-42.5103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3305554.0</v>
      </c>
      <c r="B83" s="23" t="s">
        <v>3878</v>
      </c>
      <c r="C83" s="24">
        <v>65260.0</v>
      </c>
      <c r="D83" s="24">
        <v>38400.0</v>
      </c>
      <c r="E83" s="24">
        <v>39783.0</v>
      </c>
      <c r="F83" s="24">
        <v>64297.0</v>
      </c>
      <c r="G83" s="24">
        <v>13886.0</v>
      </c>
      <c r="H83" s="24">
        <v>78183.0</v>
      </c>
      <c r="I83" s="25"/>
      <c r="J83" s="26">
        <v>-22.7439</v>
      </c>
      <c r="K83" s="26">
        <v>-43.7075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3305604.0</v>
      </c>
      <c r="B84" s="18" t="s">
        <v>3879</v>
      </c>
      <c r="C84" s="19">
        <v>21265.0</v>
      </c>
      <c r="D84" s="19">
        <v>10810.0</v>
      </c>
      <c r="E84" s="19">
        <v>10550.0</v>
      </c>
      <c r="F84" s="19">
        <v>16126.0</v>
      </c>
      <c r="G84" s="19">
        <v>5234.0</v>
      </c>
      <c r="H84" s="19">
        <v>21360.0</v>
      </c>
      <c r="I84" s="20"/>
      <c r="J84" s="21">
        <v>-22.6508</v>
      </c>
      <c r="K84" s="21">
        <v>-42.3917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3305703.0</v>
      </c>
      <c r="B85" s="23" t="s">
        <v>3880</v>
      </c>
      <c r="C85" s="24">
        <v>14176.0</v>
      </c>
      <c r="D85" s="24">
        <v>7657.0</v>
      </c>
      <c r="E85" s="24">
        <v>7263.0</v>
      </c>
      <c r="F85" s="24">
        <v>5458.0</v>
      </c>
      <c r="G85" s="24">
        <v>9462.0</v>
      </c>
      <c r="H85" s="24">
        <v>14920.0</v>
      </c>
      <c r="I85" s="25"/>
      <c r="J85" s="26">
        <v>-22.0497</v>
      </c>
      <c r="K85" s="26">
        <v>-42.6747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3305752.0</v>
      </c>
      <c r="B86" s="18" t="s">
        <v>3881</v>
      </c>
      <c r="C86" s="19">
        <v>26057.0</v>
      </c>
      <c r="D86" s="19">
        <v>15284.0</v>
      </c>
      <c r="E86" s="19">
        <v>15447.0</v>
      </c>
      <c r="F86" s="19">
        <v>27426.0</v>
      </c>
      <c r="G86" s="19">
        <v>3305.0</v>
      </c>
      <c r="H86" s="19">
        <v>30731.0</v>
      </c>
      <c r="I86" s="20"/>
      <c r="J86" s="21">
        <v>-22.7303</v>
      </c>
      <c r="K86" s="21">
        <v>-42.7142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3305802.0</v>
      </c>
      <c r="B87" s="23" t="s">
        <v>3882</v>
      </c>
      <c r="C87" s="24">
        <v>138081.0</v>
      </c>
      <c r="D87" s="24">
        <v>78249.0</v>
      </c>
      <c r="E87" s="24">
        <v>85556.0</v>
      </c>
      <c r="F87" s="24">
        <v>145473.0</v>
      </c>
      <c r="G87" s="24">
        <v>18332.0</v>
      </c>
      <c r="H87" s="24">
        <v>163805.0</v>
      </c>
      <c r="I87" s="25"/>
      <c r="J87" s="26">
        <v>-22.4122</v>
      </c>
      <c r="K87" s="26">
        <v>-42.9656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3305901.0</v>
      </c>
      <c r="B88" s="18" t="s">
        <v>3883</v>
      </c>
      <c r="C88" s="19">
        <v>10038.0</v>
      </c>
      <c r="D88" s="19">
        <v>5260.0</v>
      </c>
      <c r="E88" s="19">
        <v>5021.0</v>
      </c>
      <c r="F88" s="19">
        <v>4776.0</v>
      </c>
      <c r="G88" s="19">
        <v>5505.0</v>
      </c>
      <c r="H88" s="19">
        <v>10281.0</v>
      </c>
      <c r="I88" s="20"/>
      <c r="J88" s="21">
        <v>-22.0633</v>
      </c>
      <c r="K88" s="21">
        <v>-42.0664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3306008.0</v>
      </c>
      <c r="B89" s="23" t="s">
        <v>3884</v>
      </c>
      <c r="C89" s="24">
        <v>71976.0</v>
      </c>
      <c r="D89" s="24">
        <v>37068.0</v>
      </c>
      <c r="E89" s="24">
        <v>40435.0</v>
      </c>
      <c r="F89" s="24">
        <v>75233.0</v>
      </c>
      <c r="G89" s="24">
        <v>2270.0</v>
      </c>
      <c r="H89" s="24">
        <v>77503.0</v>
      </c>
      <c r="I89" s="25"/>
      <c r="J89" s="26">
        <v>-22.1167</v>
      </c>
      <c r="K89" s="26">
        <v>-43.2092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3306107.0</v>
      </c>
      <c r="B90" s="18" t="s">
        <v>1024</v>
      </c>
      <c r="C90" s="19">
        <v>66308.0</v>
      </c>
      <c r="D90" s="19">
        <v>34474.0</v>
      </c>
      <c r="E90" s="19">
        <v>37420.0</v>
      </c>
      <c r="F90" s="19">
        <v>62266.0</v>
      </c>
      <c r="G90" s="19">
        <v>9628.0</v>
      </c>
      <c r="H90" s="19">
        <v>71894.0</v>
      </c>
      <c r="I90" s="20"/>
      <c r="J90" s="21">
        <v>-22.2456</v>
      </c>
      <c r="K90" s="21">
        <v>-43.7003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3306156.0</v>
      </c>
      <c r="B91" s="23" t="s">
        <v>3885</v>
      </c>
      <c r="C91" s="24">
        <v>7854.0</v>
      </c>
      <c r="D91" s="24">
        <v>4778.0</v>
      </c>
      <c r="E91" s="24">
        <v>4725.0</v>
      </c>
      <c r="F91" s="24">
        <v>5805.0</v>
      </c>
      <c r="G91" s="24">
        <v>3698.0</v>
      </c>
      <c r="H91" s="24">
        <v>9503.0</v>
      </c>
      <c r="I91" s="25"/>
      <c r="J91" s="26">
        <v>-20.9311</v>
      </c>
      <c r="K91" s="26">
        <v>-41.8686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3306206.0</v>
      </c>
      <c r="B92" s="18" t="s">
        <v>3886</v>
      </c>
      <c r="C92" s="19">
        <v>31451.0</v>
      </c>
      <c r="D92" s="19">
        <v>16404.0</v>
      </c>
      <c r="E92" s="19">
        <v>18035.0</v>
      </c>
      <c r="F92" s="19">
        <v>23192.0</v>
      </c>
      <c r="G92" s="19">
        <v>11247.0</v>
      </c>
      <c r="H92" s="19">
        <v>34439.0</v>
      </c>
      <c r="I92" s="20"/>
      <c r="J92" s="21">
        <v>-22.4039</v>
      </c>
      <c r="K92" s="21">
        <v>-43.6625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65">
        <v>3306305.0</v>
      </c>
      <c r="B93" s="67" t="s">
        <v>3887</v>
      </c>
      <c r="C93" s="68">
        <v>242063.0</v>
      </c>
      <c r="D93" s="68">
        <v>122977.0</v>
      </c>
      <c r="E93" s="68">
        <v>135019.0</v>
      </c>
      <c r="F93" s="68">
        <v>257879.0</v>
      </c>
      <c r="G93" s="68">
        <v>117.0</v>
      </c>
      <c r="H93" s="68">
        <v>257996.0</v>
      </c>
      <c r="I93" s="25"/>
      <c r="J93" s="26">
        <v>-22.5231</v>
      </c>
      <c r="K93" s="26">
        <v>-44.1042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70" t="s">
        <v>81</v>
      </c>
      <c r="B94" s="71" t="s">
        <v>60</v>
      </c>
      <c r="C94" s="72">
        <f t="shared" ref="C94:H94" si="1">SUM(C2:C93)</f>
        <v>14391282</v>
      </c>
      <c r="D94" s="72">
        <f t="shared" si="1"/>
        <v>7626920</v>
      </c>
      <c r="E94" s="72">
        <f t="shared" si="1"/>
        <v>8366663</v>
      </c>
      <c r="F94" s="72">
        <f t="shared" si="1"/>
        <v>15466996</v>
      </c>
      <c r="G94" s="72">
        <f t="shared" si="1"/>
        <v>526587</v>
      </c>
      <c r="H94" s="72">
        <f t="shared" si="1"/>
        <v>15993583</v>
      </c>
      <c r="I94" s="73">
        <f>COUNTA($A$2:A93)</f>
        <v>92</v>
      </c>
      <c r="J94" s="74">
        <v>-22.9028</v>
      </c>
      <c r="K94" s="74">
        <v>-43.2075</v>
      </c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9.5" customHeight="1">
      <c r="A95" s="139" t="s">
        <v>3888</v>
      </c>
      <c r="B95" s="4"/>
      <c r="C95" s="76"/>
      <c r="D95" s="76"/>
      <c r="E95" s="76"/>
      <c r="F95" s="76"/>
      <c r="G95" s="76"/>
      <c r="H95" s="76"/>
      <c r="I95" s="4"/>
      <c r="J95" s="26"/>
      <c r="K95" s="26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2010&amp;CRIO DE JANEIRO&amp;RDE</oddHeader>
  </headerFooter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1" width="10.57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2400109.0</v>
      </c>
      <c r="B2" s="18" t="s">
        <v>3889</v>
      </c>
      <c r="C2" s="19">
        <v>11189.0</v>
      </c>
      <c r="D2" s="19">
        <v>5364.0</v>
      </c>
      <c r="E2" s="19">
        <v>5671.0</v>
      </c>
      <c r="F2" s="19">
        <v>8902.0</v>
      </c>
      <c r="G2" s="19">
        <v>2133.0</v>
      </c>
      <c r="H2" s="19">
        <v>11035.0</v>
      </c>
      <c r="I2" s="20"/>
      <c r="J2" s="21">
        <v>-6.4356</v>
      </c>
      <c r="K2" s="21">
        <v>-36.6389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2400208.0</v>
      </c>
      <c r="B3" s="23" t="s">
        <v>3890</v>
      </c>
      <c r="C3" s="24">
        <v>47904.0</v>
      </c>
      <c r="D3" s="24">
        <v>26158.0</v>
      </c>
      <c r="E3" s="24">
        <v>27087.0</v>
      </c>
      <c r="F3" s="24">
        <v>39369.0</v>
      </c>
      <c r="G3" s="24">
        <v>13876.0</v>
      </c>
      <c r="H3" s="24">
        <v>53245.0</v>
      </c>
      <c r="I3" s="25"/>
      <c r="J3" s="26">
        <v>-5.5767</v>
      </c>
      <c r="K3" s="26">
        <v>-36.9086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2400307.0</v>
      </c>
      <c r="B4" s="18" t="s">
        <v>3891</v>
      </c>
      <c r="C4" s="19">
        <v>10867.0</v>
      </c>
      <c r="D4" s="19">
        <v>5464.0</v>
      </c>
      <c r="E4" s="19">
        <v>5415.0</v>
      </c>
      <c r="F4" s="19">
        <v>5760.0</v>
      </c>
      <c r="G4" s="19">
        <v>5119.0</v>
      </c>
      <c r="H4" s="19">
        <v>10879.0</v>
      </c>
      <c r="I4" s="20"/>
      <c r="J4" s="21">
        <v>-5.4983</v>
      </c>
      <c r="K4" s="21">
        <v>-36.5056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2400406.0</v>
      </c>
      <c r="B5" s="23" t="s">
        <v>3892</v>
      </c>
      <c r="C5" s="24">
        <v>2678.0</v>
      </c>
      <c r="D5" s="24">
        <v>1480.0</v>
      </c>
      <c r="E5" s="24">
        <v>1504.0</v>
      </c>
      <c r="F5" s="24">
        <v>1908.0</v>
      </c>
      <c r="G5" s="24">
        <v>1076.0</v>
      </c>
      <c r="H5" s="24">
        <v>2984.0</v>
      </c>
      <c r="I5" s="25"/>
      <c r="J5" s="26">
        <v>-6.2092</v>
      </c>
      <c r="K5" s="26">
        <v>-38.2972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2400505.0</v>
      </c>
      <c r="B6" s="18" t="s">
        <v>3893</v>
      </c>
      <c r="C6" s="19">
        <v>13772.0</v>
      </c>
      <c r="D6" s="19">
        <v>6602.0</v>
      </c>
      <c r="E6" s="19">
        <v>6873.0</v>
      </c>
      <c r="F6" s="19">
        <v>9188.0</v>
      </c>
      <c r="G6" s="19">
        <v>4287.0</v>
      </c>
      <c r="H6" s="19">
        <v>13475.0</v>
      </c>
      <c r="I6" s="20"/>
      <c r="J6" s="21">
        <v>-6.4125</v>
      </c>
      <c r="K6" s="21">
        <v>-38.0158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2400604.0</v>
      </c>
      <c r="B7" s="23" t="s">
        <v>3894</v>
      </c>
      <c r="C7" s="24">
        <v>5195.0</v>
      </c>
      <c r="D7" s="24">
        <v>2499.0</v>
      </c>
      <c r="E7" s="24">
        <v>2381.0</v>
      </c>
      <c r="F7" s="24">
        <v>3488.0</v>
      </c>
      <c r="G7" s="24">
        <v>1392.0</v>
      </c>
      <c r="H7" s="24">
        <v>4880.0</v>
      </c>
      <c r="I7" s="25"/>
      <c r="J7" s="26">
        <v>-6.1522</v>
      </c>
      <c r="K7" s="26">
        <v>-37.7661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2400703.0</v>
      </c>
      <c r="B8" s="18" t="s">
        <v>3895</v>
      </c>
      <c r="C8" s="19">
        <v>9499.0</v>
      </c>
      <c r="D8" s="19">
        <v>6163.0</v>
      </c>
      <c r="E8" s="19">
        <v>6143.0</v>
      </c>
      <c r="F8" s="19">
        <v>8875.0</v>
      </c>
      <c r="G8" s="19">
        <v>3431.0</v>
      </c>
      <c r="H8" s="19">
        <v>12306.0</v>
      </c>
      <c r="I8" s="20"/>
      <c r="J8" s="21">
        <v>-5.2883</v>
      </c>
      <c r="K8" s="21">
        <v>-36.7622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2400802.0</v>
      </c>
      <c r="B9" s="23" t="s">
        <v>3896</v>
      </c>
      <c r="C9" s="24">
        <v>11626.0</v>
      </c>
      <c r="D9" s="24">
        <v>5657.0</v>
      </c>
      <c r="E9" s="24">
        <v>5896.0</v>
      </c>
      <c r="F9" s="24">
        <v>10089.0</v>
      </c>
      <c r="G9" s="24">
        <v>1464.0</v>
      </c>
      <c r="H9" s="24">
        <v>11553.0</v>
      </c>
      <c r="I9" s="25"/>
      <c r="J9" s="26">
        <v>-5.6656</v>
      </c>
      <c r="K9" s="26">
        <v>-36.6011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2400901.0</v>
      </c>
      <c r="B10" s="18" t="s">
        <v>3897</v>
      </c>
      <c r="C10" s="19">
        <v>6757.0</v>
      </c>
      <c r="D10" s="19">
        <v>3494.0</v>
      </c>
      <c r="E10" s="19">
        <v>3413.0</v>
      </c>
      <c r="F10" s="19">
        <v>3784.0</v>
      </c>
      <c r="G10" s="19">
        <v>3123.0</v>
      </c>
      <c r="H10" s="19">
        <v>6907.0</v>
      </c>
      <c r="I10" s="20"/>
      <c r="J10" s="21">
        <v>-6.2128</v>
      </c>
      <c r="K10" s="21">
        <v>-37.9056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2401008.0</v>
      </c>
      <c r="B11" s="23" t="s">
        <v>3898</v>
      </c>
      <c r="C11" s="24">
        <v>34174.0</v>
      </c>
      <c r="D11" s="24">
        <v>17376.0</v>
      </c>
      <c r="E11" s="24">
        <v>17401.0</v>
      </c>
      <c r="F11" s="24">
        <v>17545.0</v>
      </c>
      <c r="G11" s="24">
        <v>17232.0</v>
      </c>
      <c r="H11" s="24">
        <v>34777.0</v>
      </c>
      <c r="I11" s="25"/>
      <c r="J11" s="26">
        <v>-5.6642</v>
      </c>
      <c r="K11" s="26">
        <v>-37.7989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2401107.0</v>
      </c>
      <c r="B12" s="18" t="s">
        <v>3899</v>
      </c>
      <c r="C12" s="19">
        <v>22530.0</v>
      </c>
      <c r="D12" s="19">
        <v>12311.0</v>
      </c>
      <c r="E12" s="19">
        <v>12952.0</v>
      </c>
      <c r="F12" s="19">
        <v>20258.0</v>
      </c>
      <c r="G12" s="19">
        <v>5005.0</v>
      </c>
      <c r="H12" s="19">
        <v>25263.0</v>
      </c>
      <c r="I12" s="20"/>
      <c r="J12" s="21">
        <v>-10.7578</v>
      </c>
      <c r="K12" s="21">
        <v>-37.3153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2401206.0</v>
      </c>
      <c r="B13" s="23" t="s">
        <v>3900</v>
      </c>
      <c r="C13" s="24">
        <v>11323.0</v>
      </c>
      <c r="D13" s="24">
        <v>6405.0</v>
      </c>
      <c r="E13" s="24">
        <v>6526.0</v>
      </c>
      <c r="F13" s="24">
        <v>8080.0</v>
      </c>
      <c r="G13" s="24">
        <v>4851.0</v>
      </c>
      <c r="H13" s="24">
        <v>12931.0</v>
      </c>
      <c r="I13" s="25"/>
      <c r="J13" s="26">
        <v>-6.1944</v>
      </c>
      <c r="K13" s="26">
        <v>-35.1603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2401305.0</v>
      </c>
      <c r="B14" s="18" t="s">
        <v>3901</v>
      </c>
      <c r="C14" s="19">
        <v>9024.0</v>
      </c>
      <c r="D14" s="19">
        <v>4708.0</v>
      </c>
      <c r="E14" s="19">
        <v>4581.0</v>
      </c>
      <c r="F14" s="19">
        <v>5002.0</v>
      </c>
      <c r="G14" s="19">
        <v>4287.0</v>
      </c>
      <c r="H14" s="19">
        <v>9289.0</v>
      </c>
      <c r="I14" s="20"/>
      <c r="J14" s="21">
        <v>-5.8639</v>
      </c>
      <c r="K14" s="21">
        <v>-37.31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2401404.0</v>
      </c>
      <c r="B15" s="23" t="s">
        <v>3902</v>
      </c>
      <c r="C15" s="24">
        <v>7821.0</v>
      </c>
      <c r="D15" s="24">
        <v>4335.0</v>
      </c>
      <c r="E15" s="24">
        <v>4234.0</v>
      </c>
      <c r="F15" s="24">
        <v>7128.0</v>
      </c>
      <c r="G15" s="24">
        <v>1441.0</v>
      </c>
      <c r="H15" s="24">
        <v>8569.0</v>
      </c>
      <c r="I15" s="25"/>
      <c r="J15" s="26">
        <v>-6.3694</v>
      </c>
      <c r="K15" s="26">
        <v>-35.0078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2401453.0</v>
      </c>
      <c r="B16" s="18" t="s">
        <v>2532</v>
      </c>
      <c r="C16" s="19">
        <v>18922.0</v>
      </c>
      <c r="D16" s="19">
        <v>12272.0</v>
      </c>
      <c r="E16" s="19">
        <v>11915.0</v>
      </c>
      <c r="F16" s="19">
        <v>15215.0</v>
      </c>
      <c r="G16" s="19">
        <v>8972.0</v>
      </c>
      <c r="H16" s="19">
        <v>24187.0</v>
      </c>
      <c r="I16" s="20"/>
      <c r="J16" s="21">
        <v>-5.08</v>
      </c>
      <c r="K16" s="21">
        <v>-37.6167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2401503.0</v>
      </c>
      <c r="B17" s="23" t="s">
        <v>3903</v>
      </c>
      <c r="C17" s="24">
        <v>3990.0</v>
      </c>
      <c r="D17" s="24">
        <v>2028.0</v>
      </c>
      <c r="E17" s="24">
        <v>1929.0</v>
      </c>
      <c r="F17" s="24">
        <v>1756.0</v>
      </c>
      <c r="G17" s="24">
        <v>2201.0</v>
      </c>
      <c r="H17" s="24">
        <v>3957.0</v>
      </c>
      <c r="I17" s="25"/>
      <c r="J17" s="26">
        <v>-5.9506</v>
      </c>
      <c r="K17" s="26">
        <v>-35.9264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2401602.0</v>
      </c>
      <c r="B18" s="18" t="s">
        <v>3904</v>
      </c>
      <c r="C18" s="19">
        <v>4709.0</v>
      </c>
      <c r="D18" s="19">
        <v>2629.0</v>
      </c>
      <c r="E18" s="19">
        <v>2481.0</v>
      </c>
      <c r="F18" s="19">
        <v>2066.0</v>
      </c>
      <c r="G18" s="19">
        <v>3044.0</v>
      </c>
      <c r="H18" s="19">
        <v>5110.0</v>
      </c>
      <c r="I18" s="20"/>
      <c r="J18" s="21">
        <v>-5.6939</v>
      </c>
      <c r="K18" s="21">
        <v>-35.8197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2401651.0</v>
      </c>
      <c r="B19" s="23" t="s">
        <v>3905</v>
      </c>
      <c r="C19" s="24">
        <v>2775.0</v>
      </c>
      <c r="D19" s="24">
        <v>1260.0</v>
      </c>
      <c r="E19" s="24">
        <v>1165.0</v>
      </c>
      <c r="F19" s="24">
        <v>1393.0</v>
      </c>
      <c r="G19" s="24">
        <v>1032.0</v>
      </c>
      <c r="H19" s="24">
        <v>2425.0</v>
      </c>
      <c r="I19" s="25"/>
      <c r="J19" s="26">
        <v>-5.9883</v>
      </c>
      <c r="K19" s="26">
        <v>-36.4131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2401701.0</v>
      </c>
      <c r="B20" s="18" t="s">
        <v>2550</v>
      </c>
      <c r="C20" s="19">
        <v>8608.0</v>
      </c>
      <c r="D20" s="19">
        <v>4691.0</v>
      </c>
      <c r="E20" s="19">
        <v>4741.0</v>
      </c>
      <c r="F20" s="19">
        <v>6766.0</v>
      </c>
      <c r="G20" s="19">
        <v>2666.0</v>
      </c>
      <c r="H20" s="19">
        <v>9432.0</v>
      </c>
      <c r="I20" s="20"/>
      <c r="J20" s="21">
        <v>-5.9839</v>
      </c>
      <c r="K20" s="21">
        <v>-35.5814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2401800.0</v>
      </c>
      <c r="B21" s="23" t="s">
        <v>3210</v>
      </c>
      <c r="C21" s="24">
        <v>10317.0</v>
      </c>
      <c r="D21" s="24">
        <v>5798.0</v>
      </c>
      <c r="E21" s="24">
        <v>5779.0</v>
      </c>
      <c r="F21" s="24">
        <v>9167.0</v>
      </c>
      <c r="G21" s="24">
        <v>2410.0</v>
      </c>
      <c r="H21" s="24">
        <v>11577.0</v>
      </c>
      <c r="I21" s="25"/>
      <c r="J21" s="26">
        <v>-6.1908</v>
      </c>
      <c r="K21" s="26">
        <v>-35.3567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2401859.0</v>
      </c>
      <c r="B22" s="18" t="s">
        <v>3908</v>
      </c>
      <c r="C22" s="19">
        <v>5842.0</v>
      </c>
      <c r="D22" s="19">
        <v>3119.0</v>
      </c>
      <c r="E22" s="19">
        <v>2897.0</v>
      </c>
      <c r="F22" s="19">
        <v>5894.0</v>
      </c>
      <c r="G22" s="19">
        <v>122.0</v>
      </c>
      <c r="H22" s="19">
        <v>6016.0</v>
      </c>
      <c r="I22" s="20"/>
      <c r="J22" s="21">
        <v>-5.0644</v>
      </c>
      <c r="K22" s="21">
        <v>-36.0558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2401909.0</v>
      </c>
      <c r="B23" s="23" t="s">
        <v>3910</v>
      </c>
      <c r="C23" s="24">
        <v>2867.0</v>
      </c>
      <c r="D23" s="24">
        <v>1641.0</v>
      </c>
      <c r="E23" s="24">
        <v>1663.0</v>
      </c>
      <c r="F23" s="24">
        <v>2522.0</v>
      </c>
      <c r="G23" s="24">
        <v>782.0</v>
      </c>
      <c r="H23" s="24">
        <v>3304.0</v>
      </c>
      <c r="I23" s="25"/>
      <c r="J23" s="26">
        <v>-5.7603</v>
      </c>
      <c r="K23" s="26">
        <v>-35.9983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2402006.0</v>
      </c>
      <c r="B24" s="18" t="s">
        <v>3912</v>
      </c>
      <c r="C24" s="19">
        <v>57002.0</v>
      </c>
      <c r="D24" s="19">
        <v>30371.0</v>
      </c>
      <c r="E24" s="19">
        <v>32356.0</v>
      </c>
      <c r="F24" s="19">
        <v>57464.0</v>
      </c>
      <c r="G24" s="19">
        <v>5263.0</v>
      </c>
      <c r="H24" s="19">
        <v>62727.0</v>
      </c>
      <c r="I24" s="20"/>
      <c r="J24" s="21">
        <v>-6.4583</v>
      </c>
      <c r="K24" s="21">
        <v>-37.0978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2402105.0</v>
      </c>
      <c r="B25" s="23" t="s">
        <v>3914</v>
      </c>
      <c r="C25" s="24">
        <v>9201.0</v>
      </c>
      <c r="D25" s="24">
        <v>5104.0</v>
      </c>
      <c r="E25" s="24">
        <v>5162.0</v>
      </c>
      <c r="F25" s="24">
        <v>5197.0</v>
      </c>
      <c r="G25" s="24">
        <v>5069.0</v>
      </c>
      <c r="H25" s="24">
        <v>10266.0</v>
      </c>
      <c r="I25" s="25"/>
      <c r="J25" s="26">
        <v>-6.2414</v>
      </c>
      <c r="K25" s="26">
        <v>-36.1825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2402204.0</v>
      </c>
      <c r="B26" s="18" t="s">
        <v>3915</v>
      </c>
      <c r="C26" s="19">
        <v>27011.0</v>
      </c>
      <c r="D26" s="19">
        <v>15461.0</v>
      </c>
      <c r="E26" s="19">
        <v>15439.0</v>
      </c>
      <c r="F26" s="19">
        <v>20210.0</v>
      </c>
      <c r="G26" s="19">
        <v>10690.0</v>
      </c>
      <c r="H26" s="19">
        <v>30900.0</v>
      </c>
      <c r="I26" s="20"/>
      <c r="J26" s="21">
        <v>-6.38</v>
      </c>
      <c r="K26" s="21">
        <v>-35.1289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2402303.0</v>
      </c>
      <c r="B27" s="23" t="s">
        <v>2588</v>
      </c>
      <c r="C27" s="24">
        <v>18810.0</v>
      </c>
      <c r="D27" s="24">
        <v>9571.0</v>
      </c>
      <c r="E27" s="24">
        <v>10011.0</v>
      </c>
      <c r="F27" s="24">
        <v>13709.0</v>
      </c>
      <c r="G27" s="24">
        <v>5873.0</v>
      </c>
      <c r="H27" s="24">
        <v>19582.0</v>
      </c>
      <c r="I27" s="25"/>
      <c r="J27" s="26">
        <v>-7.7267</v>
      </c>
      <c r="K27" s="26">
        <v>-36.4922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2402402.0</v>
      </c>
      <c r="B28" s="137" t="s">
        <v>3916</v>
      </c>
      <c r="C28" s="138">
        <v>6572.0</v>
      </c>
      <c r="D28" s="138">
        <v>3716.0</v>
      </c>
      <c r="E28" s="138">
        <v>3713.0</v>
      </c>
      <c r="F28" s="138">
        <v>6028.0</v>
      </c>
      <c r="G28" s="138">
        <v>1401.0</v>
      </c>
      <c r="H28" s="138">
        <v>7429.0</v>
      </c>
      <c r="I28" s="20"/>
      <c r="J28" s="21">
        <v>-6.5556</v>
      </c>
      <c r="K28" s="21">
        <v>-36.595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2402501.0</v>
      </c>
      <c r="B29" s="23" t="s">
        <v>3917</v>
      </c>
      <c r="C29" s="24">
        <v>8192.0</v>
      </c>
      <c r="D29" s="24">
        <v>4900.0</v>
      </c>
      <c r="E29" s="24">
        <v>4875.0</v>
      </c>
      <c r="F29" s="24">
        <v>4761.0</v>
      </c>
      <c r="G29" s="24">
        <v>5014.0</v>
      </c>
      <c r="H29" s="24">
        <v>9775.0</v>
      </c>
      <c r="I29" s="25"/>
      <c r="J29" s="26">
        <v>-5.3483</v>
      </c>
      <c r="K29" s="26">
        <v>-36.8344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2402600.0</v>
      </c>
      <c r="B30" s="18" t="s">
        <v>3918</v>
      </c>
      <c r="C30" s="19">
        <v>62424.0</v>
      </c>
      <c r="D30" s="19">
        <v>33570.0</v>
      </c>
      <c r="E30" s="19">
        <v>34274.0</v>
      </c>
      <c r="F30" s="19">
        <v>35474.0</v>
      </c>
      <c r="G30" s="19">
        <v>32370.0</v>
      </c>
      <c r="H30" s="19">
        <v>67844.0</v>
      </c>
      <c r="I30" s="20"/>
      <c r="J30" s="21">
        <v>-5.6344</v>
      </c>
      <c r="K30" s="21">
        <v>-35.4256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2402709.0</v>
      </c>
      <c r="B31" s="23" t="s">
        <v>3919</v>
      </c>
      <c r="C31" s="24">
        <v>10839.0</v>
      </c>
      <c r="D31" s="24">
        <v>5458.0</v>
      </c>
      <c r="E31" s="24">
        <v>5458.0</v>
      </c>
      <c r="F31" s="24">
        <v>4740.0</v>
      </c>
      <c r="G31" s="24">
        <v>6176.0</v>
      </c>
      <c r="H31" s="24">
        <v>10916.0</v>
      </c>
      <c r="I31" s="25"/>
      <c r="J31" s="26">
        <v>-6.0456</v>
      </c>
      <c r="K31" s="26">
        <v>-36.3458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2402808.0</v>
      </c>
      <c r="B32" s="18" t="s">
        <v>3921</v>
      </c>
      <c r="C32" s="19">
        <v>5409.0</v>
      </c>
      <c r="D32" s="19">
        <v>2747.0</v>
      </c>
      <c r="E32" s="19">
        <v>2658.0</v>
      </c>
      <c r="F32" s="19">
        <v>2273.0</v>
      </c>
      <c r="G32" s="19">
        <v>3132.0</v>
      </c>
      <c r="H32" s="19">
        <v>5405.0</v>
      </c>
      <c r="I32" s="20"/>
      <c r="J32" s="21">
        <v>-6.3825</v>
      </c>
      <c r="K32" s="21">
        <v>-36.2147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2402907.0</v>
      </c>
      <c r="B33" s="23" t="s">
        <v>3923</v>
      </c>
      <c r="C33" s="24">
        <v>4703.0</v>
      </c>
      <c r="D33" s="24">
        <v>2370.0</v>
      </c>
      <c r="E33" s="24">
        <v>2404.0</v>
      </c>
      <c r="F33" s="24">
        <v>1779.0</v>
      </c>
      <c r="G33" s="24">
        <v>2995.0</v>
      </c>
      <c r="H33" s="24">
        <v>4774.0</v>
      </c>
      <c r="I33" s="25"/>
      <c r="J33" s="26">
        <v>-6.2597</v>
      </c>
      <c r="K33" s="26">
        <v>-38.4436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2403004.0</v>
      </c>
      <c r="B34" s="18" t="s">
        <v>3925</v>
      </c>
      <c r="C34" s="19">
        <v>8138.0</v>
      </c>
      <c r="D34" s="19">
        <v>3907.0</v>
      </c>
      <c r="E34" s="19">
        <v>4061.0</v>
      </c>
      <c r="F34" s="19">
        <v>6522.0</v>
      </c>
      <c r="G34" s="19">
        <v>1446.0</v>
      </c>
      <c r="H34" s="19">
        <v>7968.0</v>
      </c>
      <c r="I34" s="20"/>
      <c r="J34" s="21">
        <v>-6.4117</v>
      </c>
      <c r="K34" s="21">
        <v>-36.7897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2403103.0</v>
      </c>
      <c r="B35" s="23" t="s">
        <v>3927</v>
      </c>
      <c r="C35" s="24">
        <v>40791.0</v>
      </c>
      <c r="D35" s="24">
        <v>20381.0</v>
      </c>
      <c r="E35" s="24">
        <v>22287.0</v>
      </c>
      <c r="F35" s="24">
        <v>37793.0</v>
      </c>
      <c r="G35" s="24">
        <v>4875.0</v>
      </c>
      <c r="H35" s="24">
        <v>42668.0</v>
      </c>
      <c r="I35" s="25"/>
      <c r="J35" s="26">
        <v>-6.2608</v>
      </c>
      <c r="K35" s="26">
        <v>-36.5178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2403202.0</v>
      </c>
      <c r="B36" s="18" t="s">
        <v>3928</v>
      </c>
      <c r="C36" s="19">
        <v>6552.0</v>
      </c>
      <c r="D36" s="19">
        <v>3194.0</v>
      </c>
      <c r="E36" s="19">
        <v>3301.0</v>
      </c>
      <c r="F36" s="19">
        <v>2783.0</v>
      </c>
      <c r="G36" s="19">
        <v>3712.0</v>
      </c>
      <c r="H36" s="19">
        <v>6495.0</v>
      </c>
      <c r="I36" s="20"/>
      <c r="J36" s="21">
        <v>-6.0944</v>
      </c>
      <c r="K36" s="21">
        <v>-38.3747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2403301.0</v>
      </c>
      <c r="B37" s="23" t="s">
        <v>3930</v>
      </c>
      <c r="C37" s="24">
        <v>4798.0</v>
      </c>
      <c r="D37" s="24">
        <v>2563.0</v>
      </c>
      <c r="E37" s="24">
        <v>2665.0</v>
      </c>
      <c r="F37" s="24">
        <v>2127.0</v>
      </c>
      <c r="G37" s="24">
        <v>3101.0</v>
      </c>
      <c r="H37" s="24">
        <v>5228.0</v>
      </c>
      <c r="I37" s="25"/>
      <c r="J37" s="26">
        <v>-6.1106</v>
      </c>
      <c r="K37" s="26">
        <v>-38.3053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2403400.0</v>
      </c>
      <c r="B38" s="18" t="s">
        <v>3932</v>
      </c>
      <c r="C38" s="19">
        <v>5664.0</v>
      </c>
      <c r="D38" s="19">
        <v>2960.0</v>
      </c>
      <c r="E38" s="19">
        <v>2862.0</v>
      </c>
      <c r="F38" s="19">
        <v>4810.0</v>
      </c>
      <c r="G38" s="19">
        <v>1012.0</v>
      </c>
      <c r="H38" s="19">
        <v>5822.0</v>
      </c>
      <c r="I38" s="20"/>
      <c r="J38" s="21">
        <v>-6.945</v>
      </c>
      <c r="K38" s="21">
        <v>-36.7183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2403509.0</v>
      </c>
      <c r="B39" s="23" t="s">
        <v>1117</v>
      </c>
      <c r="C39" s="24">
        <v>10715.0</v>
      </c>
      <c r="D39" s="24">
        <v>5319.0</v>
      </c>
      <c r="E39" s="24">
        <v>5161.0</v>
      </c>
      <c r="F39" s="24">
        <v>5007.0</v>
      </c>
      <c r="G39" s="24">
        <v>5473.0</v>
      </c>
      <c r="H39" s="24">
        <v>10480.0</v>
      </c>
      <c r="I39" s="25"/>
      <c r="J39" s="26">
        <v>-6.3322</v>
      </c>
      <c r="K39" s="26">
        <v>-35.3094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2403608.0</v>
      </c>
      <c r="B40" s="18" t="s">
        <v>3934</v>
      </c>
      <c r="C40" s="19">
        <v>19572.0</v>
      </c>
      <c r="D40" s="19">
        <v>12192.0</v>
      </c>
      <c r="E40" s="19">
        <v>12358.0</v>
      </c>
      <c r="F40" s="19">
        <v>15780.0</v>
      </c>
      <c r="G40" s="19">
        <v>8770.0</v>
      </c>
      <c r="H40" s="19">
        <v>24550.0</v>
      </c>
      <c r="I40" s="20"/>
      <c r="J40" s="21">
        <v>-5.7056</v>
      </c>
      <c r="K40" s="21">
        <v>-35.3072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2403707.0</v>
      </c>
      <c r="B41" s="23" t="s">
        <v>3936</v>
      </c>
      <c r="C41" s="24">
        <v>5534.0</v>
      </c>
      <c r="D41" s="24">
        <v>2869.0</v>
      </c>
      <c r="E41" s="24">
        <v>2865.0</v>
      </c>
      <c r="F41" s="24">
        <v>3875.0</v>
      </c>
      <c r="G41" s="24">
        <v>1859.0</v>
      </c>
      <c r="H41" s="24">
        <v>5734.0</v>
      </c>
      <c r="I41" s="25"/>
      <c r="J41" s="26">
        <v>-5.6025</v>
      </c>
      <c r="K41" s="26">
        <v>-37.6886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2403756.0</v>
      </c>
      <c r="B42" s="18" t="s">
        <v>3938</v>
      </c>
      <c r="C42" s="19">
        <v>2650.0</v>
      </c>
      <c r="D42" s="19">
        <v>1458.0</v>
      </c>
      <c r="E42" s="19">
        <v>1392.0</v>
      </c>
      <c r="F42" s="19">
        <v>2430.0</v>
      </c>
      <c r="G42" s="19">
        <v>420.0</v>
      </c>
      <c r="H42" s="19">
        <v>2850.0</v>
      </c>
      <c r="I42" s="20"/>
      <c r="J42" s="21">
        <v>-5.6972</v>
      </c>
      <c r="K42" s="21">
        <v>-36.5311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2403806.0</v>
      </c>
      <c r="B43" s="23" t="s">
        <v>3940</v>
      </c>
      <c r="C43" s="24">
        <v>8978.0</v>
      </c>
      <c r="D43" s="24">
        <v>4492.0</v>
      </c>
      <c r="E43" s="24">
        <v>4467.0</v>
      </c>
      <c r="F43" s="24">
        <v>6857.0</v>
      </c>
      <c r="G43" s="24">
        <v>2102.0</v>
      </c>
      <c r="H43" s="24">
        <v>8959.0</v>
      </c>
      <c r="I43" s="25"/>
      <c r="J43" s="26">
        <v>-6.1272</v>
      </c>
      <c r="K43" s="26">
        <v>-36.8181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2403905.0</v>
      </c>
      <c r="B44" s="18" t="s">
        <v>3941</v>
      </c>
      <c r="C44" s="19">
        <v>3021.0</v>
      </c>
      <c r="D44" s="19">
        <v>1457.0</v>
      </c>
      <c r="E44" s="19">
        <v>1417.0</v>
      </c>
      <c r="F44" s="19">
        <v>1647.0</v>
      </c>
      <c r="G44" s="19">
        <v>1227.0</v>
      </c>
      <c r="H44" s="19">
        <v>2874.0</v>
      </c>
      <c r="I44" s="20"/>
      <c r="J44" s="21">
        <v>-6.0783</v>
      </c>
      <c r="K44" s="21">
        <v>-38.1194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2404002.0</v>
      </c>
      <c r="B45" s="23" t="s">
        <v>3944</v>
      </c>
      <c r="C45" s="24">
        <v>4580.0</v>
      </c>
      <c r="D45" s="24">
        <v>2072.0</v>
      </c>
      <c r="E45" s="24">
        <v>2161.0</v>
      </c>
      <c r="F45" s="24">
        <v>2812.0</v>
      </c>
      <c r="G45" s="24">
        <v>1421.0</v>
      </c>
      <c r="H45" s="24">
        <v>4233.0</v>
      </c>
      <c r="I45" s="25"/>
      <c r="J45" s="26">
        <v>-6.1583</v>
      </c>
      <c r="K45" s="26">
        <v>-37.8397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2404101.0</v>
      </c>
      <c r="B46" s="18" t="s">
        <v>3945</v>
      </c>
      <c r="C46" s="19">
        <v>1767.0</v>
      </c>
      <c r="D46" s="19">
        <v>1112.0</v>
      </c>
      <c r="E46" s="19">
        <v>1038.0</v>
      </c>
      <c r="F46" s="19">
        <v>1240.0</v>
      </c>
      <c r="G46" s="19">
        <v>910.0</v>
      </c>
      <c r="H46" s="19">
        <v>2150.0</v>
      </c>
      <c r="I46" s="20"/>
      <c r="J46" s="21">
        <v>-5.0906</v>
      </c>
      <c r="K46" s="21">
        <v>-36.2753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2404200.0</v>
      </c>
      <c r="B47" s="23" t="s">
        <v>3947</v>
      </c>
      <c r="C47" s="24">
        <v>17661.0</v>
      </c>
      <c r="D47" s="24">
        <v>11196.0</v>
      </c>
      <c r="E47" s="24">
        <v>11271.0</v>
      </c>
      <c r="F47" s="24">
        <v>15469.0</v>
      </c>
      <c r="G47" s="24">
        <v>6998.0</v>
      </c>
      <c r="H47" s="24">
        <v>22467.0</v>
      </c>
      <c r="I47" s="25"/>
      <c r="J47" s="26">
        <v>-6.2647</v>
      </c>
      <c r="K47" s="26">
        <v>-35.2125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2404309.0</v>
      </c>
      <c r="B48" s="18" t="s">
        <v>3949</v>
      </c>
      <c r="C48" s="19">
        <v>11772.0</v>
      </c>
      <c r="D48" s="19">
        <v>6321.0</v>
      </c>
      <c r="E48" s="19">
        <v>6052.0</v>
      </c>
      <c r="F48" s="19">
        <v>6804.0</v>
      </c>
      <c r="G48" s="19">
        <v>5569.0</v>
      </c>
      <c r="H48" s="19">
        <v>12373.0</v>
      </c>
      <c r="I48" s="20"/>
      <c r="J48" s="21">
        <v>-5.4589</v>
      </c>
      <c r="K48" s="21">
        <v>-37.5208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2404408.0</v>
      </c>
      <c r="B49" s="23" t="s">
        <v>3951</v>
      </c>
      <c r="C49" s="24">
        <v>8249.0</v>
      </c>
      <c r="D49" s="24">
        <v>4762.0</v>
      </c>
      <c r="E49" s="24">
        <v>4631.0</v>
      </c>
      <c r="F49" s="24">
        <v>7039.0</v>
      </c>
      <c r="G49" s="24">
        <v>2354.0</v>
      </c>
      <c r="H49" s="24">
        <v>9393.0</v>
      </c>
      <c r="I49" s="25"/>
      <c r="J49" s="26">
        <v>-4.9797</v>
      </c>
      <c r="K49" s="26">
        <v>-37.1547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2404507.0</v>
      </c>
      <c r="B50" s="18" t="s">
        <v>3952</v>
      </c>
      <c r="C50" s="19">
        <v>8149.0</v>
      </c>
      <c r="D50" s="19">
        <v>6230.0</v>
      </c>
      <c r="E50" s="19">
        <v>6201.0</v>
      </c>
      <c r="F50" s="19">
        <v>4405.0</v>
      </c>
      <c r="G50" s="19">
        <v>8026.0</v>
      </c>
      <c r="H50" s="19">
        <v>12431.0</v>
      </c>
      <c r="I50" s="20"/>
      <c r="J50" s="21">
        <v>-5.1075</v>
      </c>
      <c r="K50" s="21">
        <v>-36.3203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2404606.0</v>
      </c>
      <c r="B51" s="23" t="s">
        <v>3954</v>
      </c>
      <c r="C51" s="24">
        <v>10249.0</v>
      </c>
      <c r="D51" s="24">
        <v>6280.0</v>
      </c>
      <c r="E51" s="24">
        <v>5908.0</v>
      </c>
      <c r="F51" s="24">
        <v>1538.0</v>
      </c>
      <c r="G51" s="24">
        <v>10650.0</v>
      </c>
      <c r="H51" s="24">
        <v>12188.0</v>
      </c>
      <c r="I51" s="25"/>
      <c r="J51" s="26">
        <v>-5.8242</v>
      </c>
      <c r="K51" s="26">
        <v>-35.5528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2404705.0</v>
      </c>
      <c r="B52" s="18" t="s">
        <v>3956</v>
      </c>
      <c r="C52" s="19">
        <v>11924.0</v>
      </c>
      <c r="D52" s="19">
        <v>6999.0</v>
      </c>
      <c r="E52" s="19">
        <v>6856.0</v>
      </c>
      <c r="F52" s="19">
        <v>5382.0</v>
      </c>
      <c r="G52" s="19">
        <v>8473.0</v>
      </c>
      <c r="H52" s="19">
        <v>13855.0</v>
      </c>
      <c r="I52" s="20"/>
      <c r="J52" s="21">
        <v>-5.4983</v>
      </c>
      <c r="K52" s="21">
        <v>-36.855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2404804.0</v>
      </c>
      <c r="B53" s="23" t="s">
        <v>3958</v>
      </c>
      <c r="C53" s="24">
        <v>1902.0</v>
      </c>
      <c r="D53" s="24">
        <v>1036.0</v>
      </c>
      <c r="E53" s="24">
        <v>1038.0</v>
      </c>
      <c r="F53" s="24">
        <v>1886.0</v>
      </c>
      <c r="G53" s="24">
        <v>188.0</v>
      </c>
      <c r="H53" s="24">
        <v>2074.0</v>
      </c>
      <c r="I53" s="25"/>
      <c r="J53" s="26">
        <v>-6.8142</v>
      </c>
      <c r="K53" s="26">
        <v>-37.1989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2404853.0</v>
      </c>
      <c r="B54" s="18" t="s">
        <v>1234</v>
      </c>
      <c r="C54" s="19">
        <v>6249.0</v>
      </c>
      <c r="D54" s="19">
        <v>3546.0</v>
      </c>
      <c r="E54" s="19">
        <v>3406.0</v>
      </c>
      <c r="F54" s="19">
        <v>5704.0</v>
      </c>
      <c r="G54" s="19">
        <v>1248.0</v>
      </c>
      <c r="H54" s="19">
        <v>6952.0</v>
      </c>
      <c r="I54" s="20"/>
      <c r="J54" s="21">
        <v>-19.0675</v>
      </c>
      <c r="K54" s="21">
        <v>-51.5444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2404903.0</v>
      </c>
      <c r="B55" s="67" t="s">
        <v>3961</v>
      </c>
      <c r="C55" s="68">
        <v>5271.0</v>
      </c>
      <c r="D55" s="68">
        <v>2742.0</v>
      </c>
      <c r="E55" s="68">
        <v>2826.0</v>
      </c>
      <c r="F55" s="68">
        <v>4790.0</v>
      </c>
      <c r="G55" s="68">
        <v>778.0</v>
      </c>
      <c r="H55" s="68">
        <v>5568.0</v>
      </c>
      <c r="I55" s="25"/>
      <c r="J55" s="26">
        <v>-5.8397</v>
      </c>
      <c r="K55" s="26">
        <v>-37.9928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2405009.0</v>
      </c>
      <c r="B56" s="18" t="s">
        <v>3962</v>
      </c>
      <c r="C56" s="19">
        <v>7677.0</v>
      </c>
      <c r="D56" s="19">
        <v>3935.0</v>
      </c>
      <c r="E56" s="19">
        <v>3990.0</v>
      </c>
      <c r="F56" s="19">
        <v>5333.0</v>
      </c>
      <c r="G56" s="19">
        <v>2592.0</v>
      </c>
      <c r="H56" s="19">
        <v>7925.0</v>
      </c>
      <c r="I56" s="20"/>
      <c r="J56" s="21">
        <v>-6.4258</v>
      </c>
      <c r="K56" s="21">
        <v>-36.205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2405108.0</v>
      </c>
      <c r="B57" s="23" t="s">
        <v>807</v>
      </c>
      <c r="C57" s="24">
        <v>6124.0</v>
      </c>
      <c r="D57" s="24">
        <v>3513.0</v>
      </c>
      <c r="E57" s="24">
        <v>3283.0</v>
      </c>
      <c r="F57" s="24">
        <v>3954.0</v>
      </c>
      <c r="G57" s="24">
        <v>2842.0</v>
      </c>
      <c r="H57" s="24">
        <v>6796.0</v>
      </c>
      <c r="I57" s="25"/>
      <c r="J57" s="26">
        <v>-5.3564</v>
      </c>
      <c r="K57" s="26">
        <v>-36.1281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2405207.0</v>
      </c>
      <c r="B58" s="18" t="s">
        <v>3965</v>
      </c>
      <c r="C58" s="19">
        <v>5597.0</v>
      </c>
      <c r="D58" s="19">
        <v>2653.0</v>
      </c>
      <c r="E58" s="19">
        <v>2697.0</v>
      </c>
      <c r="F58" s="19">
        <v>3997.0</v>
      </c>
      <c r="G58" s="19">
        <v>1353.0</v>
      </c>
      <c r="H58" s="19">
        <v>5350.0</v>
      </c>
      <c r="I58" s="20"/>
      <c r="J58" s="21">
        <v>-6.0156</v>
      </c>
      <c r="K58" s="21">
        <v>-37.4089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2405306.0</v>
      </c>
      <c r="B59" s="23" t="s">
        <v>3966</v>
      </c>
      <c r="C59" s="24">
        <v>7687.0</v>
      </c>
      <c r="D59" s="24">
        <v>4635.0</v>
      </c>
      <c r="E59" s="24">
        <v>4374.0</v>
      </c>
      <c r="F59" s="24">
        <v>3210.0</v>
      </c>
      <c r="G59" s="24">
        <v>5799.0</v>
      </c>
      <c r="H59" s="24">
        <v>9009.0</v>
      </c>
      <c r="I59" s="25"/>
      <c r="J59" s="26">
        <v>-6.1583</v>
      </c>
      <c r="K59" s="26">
        <v>-35.6006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2405405.0</v>
      </c>
      <c r="B60" s="18" t="s">
        <v>3968</v>
      </c>
      <c r="C60" s="19">
        <v>6328.0</v>
      </c>
      <c r="D60" s="19">
        <v>2806.0</v>
      </c>
      <c r="E60" s="19">
        <v>2716.0</v>
      </c>
      <c r="F60" s="19">
        <v>4107.0</v>
      </c>
      <c r="G60" s="19">
        <v>1415.0</v>
      </c>
      <c r="H60" s="19">
        <v>5522.0</v>
      </c>
      <c r="I60" s="20"/>
      <c r="J60" s="21">
        <v>-6.465</v>
      </c>
      <c r="K60" s="21">
        <v>-35.9467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2405504.0</v>
      </c>
      <c r="B61" s="23" t="s">
        <v>3970</v>
      </c>
      <c r="C61" s="24">
        <v>2670.0</v>
      </c>
      <c r="D61" s="24">
        <v>1353.0</v>
      </c>
      <c r="E61" s="24">
        <v>1254.0</v>
      </c>
      <c r="F61" s="24">
        <v>433.0</v>
      </c>
      <c r="G61" s="24">
        <v>2174.0</v>
      </c>
      <c r="H61" s="24">
        <v>2607.0</v>
      </c>
      <c r="I61" s="25"/>
      <c r="J61" s="26">
        <v>-5.6536</v>
      </c>
      <c r="K61" s="26">
        <v>-35.9689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2405603.0</v>
      </c>
      <c r="B62" s="18" t="s">
        <v>3971</v>
      </c>
      <c r="C62" s="19">
        <v>11994.0</v>
      </c>
      <c r="D62" s="19">
        <v>6721.0</v>
      </c>
      <c r="E62" s="19">
        <v>6790.0</v>
      </c>
      <c r="F62" s="19">
        <v>10598.0</v>
      </c>
      <c r="G62" s="19">
        <v>2913.0</v>
      </c>
      <c r="H62" s="19">
        <v>13511.0</v>
      </c>
      <c r="I62" s="20"/>
      <c r="J62" s="21">
        <v>-6.3786</v>
      </c>
      <c r="K62" s="21">
        <v>-37.3519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2405702.0</v>
      </c>
      <c r="B63" s="23" t="s">
        <v>3973</v>
      </c>
      <c r="C63" s="24">
        <v>12041.0</v>
      </c>
      <c r="D63" s="24">
        <v>5886.0</v>
      </c>
      <c r="E63" s="24">
        <v>6229.0</v>
      </c>
      <c r="F63" s="24">
        <v>9835.0</v>
      </c>
      <c r="G63" s="24">
        <v>2280.0</v>
      </c>
      <c r="H63" s="24">
        <v>12115.0</v>
      </c>
      <c r="I63" s="25"/>
      <c r="J63" s="26">
        <v>-6.5844</v>
      </c>
      <c r="K63" s="26">
        <v>-36.7744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2405801.0</v>
      </c>
      <c r="B64" s="18" t="s">
        <v>3975</v>
      </c>
      <c r="C64" s="19">
        <v>29248.0</v>
      </c>
      <c r="D64" s="19">
        <v>16033.0</v>
      </c>
      <c r="E64" s="19">
        <v>16170.0</v>
      </c>
      <c r="F64" s="19">
        <v>22631.0</v>
      </c>
      <c r="G64" s="19">
        <v>9572.0</v>
      </c>
      <c r="H64" s="19">
        <v>32203.0</v>
      </c>
      <c r="I64" s="20"/>
      <c r="J64" s="21">
        <v>-5.5375</v>
      </c>
      <c r="K64" s="21">
        <v>-35.8197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2405900.0</v>
      </c>
      <c r="B65" s="23" t="s">
        <v>3976</v>
      </c>
      <c r="C65" s="24">
        <v>2596.0</v>
      </c>
      <c r="D65" s="24">
        <v>1279.0</v>
      </c>
      <c r="E65" s="24">
        <v>1322.0</v>
      </c>
      <c r="F65" s="24">
        <v>1167.0</v>
      </c>
      <c r="G65" s="24">
        <v>1434.0</v>
      </c>
      <c r="H65" s="24">
        <v>2601.0</v>
      </c>
      <c r="I65" s="25"/>
      <c r="J65" s="26">
        <v>-6.2744</v>
      </c>
      <c r="K65" s="26">
        <v>-37.7961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2406007.0</v>
      </c>
      <c r="B66" s="18" t="s">
        <v>3977</v>
      </c>
      <c r="C66" s="19">
        <v>5908.0</v>
      </c>
      <c r="D66" s="19">
        <v>2822.0</v>
      </c>
      <c r="E66" s="19">
        <v>3046.0</v>
      </c>
      <c r="F66" s="19">
        <v>3542.0</v>
      </c>
      <c r="G66" s="19">
        <v>2326.0</v>
      </c>
      <c r="H66" s="19">
        <v>5868.0</v>
      </c>
      <c r="I66" s="20"/>
      <c r="J66" s="21">
        <v>-6.3167</v>
      </c>
      <c r="K66" s="21">
        <v>-38.2814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2406106.0</v>
      </c>
      <c r="B67" s="23" t="s">
        <v>3979</v>
      </c>
      <c r="C67" s="24">
        <v>17319.0</v>
      </c>
      <c r="D67" s="24">
        <v>8869.0</v>
      </c>
      <c r="E67" s="24">
        <v>8823.0</v>
      </c>
      <c r="F67" s="24">
        <v>10567.0</v>
      </c>
      <c r="G67" s="24">
        <v>7125.0</v>
      </c>
      <c r="H67" s="24">
        <v>17692.0</v>
      </c>
      <c r="I67" s="25"/>
      <c r="J67" s="26">
        <v>-6.0339</v>
      </c>
      <c r="K67" s="26">
        <v>-37.0203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2406155.0</v>
      </c>
      <c r="B68" s="18" t="s">
        <v>266</v>
      </c>
      <c r="C68" s="19">
        <v>0.0</v>
      </c>
      <c r="D68" s="19">
        <v>1876.0</v>
      </c>
      <c r="E68" s="19">
        <v>1709.0</v>
      </c>
      <c r="F68" s="19">
        <v>962.0</v>
      </c>
      <c r="G68" s="19">
        <v>2623.0</v>
      </c>
      <c r="H68" s="19">
        <v>3585.0</v>
      </c>
      <c r="I68" s="20"/>
      <c r="J68" s="21">
        <v>-6.271944444444445</v>
      </c>
      <c r="K68" s="21">
        <v>-35.32694444444444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2406205.0</v>
      </c>
      <c r="B69" s="23" t="s">
        <v>3982</v>
      </c>
      <c r="C69" s="24">
        <v>5629.0</v>
      </c>
      <c r="D69" s="24">
        <v>3132.0</v>
      </c>
      <c r="E69" s="24">
        <v>3096.0</v>
      </c>
      <c r="F69" s="24">
        <v>3983.0</v>
      </c>
      <c r="G69" s="24">
        <v>2245.0</v>
      </c>
      <c r="H69" s="24">
        <v>6228.0</v>
      </c>
      <c r="I69" s="25"/>
      <c r="J69" s="26">
        <v>-6.3911</v>
      </c>
      <c r="K69" s="26">
        <v>-35.5983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2406304.0</v>
      </c>
      <c r="B70" s="18" t="s">
        <v>3983</v>
      </c>
      <c r="C70" s="19">
        <v>6395.0</v>
      </c>
      <c r="D70" s="19">
        <v>3566.0</v>
      </c>
      <c r="E70" s="19">
        <v>3426.0</v>
      </c>
      <c r="F70" s="19">
        <v>2237.0</v>
      </c>
      <c r="G70" s="19">
        <v>4755.0</v>
      </c>
      <c r="H70" s="19">
        <v>6992.0</v>
      </c>
      <c r="I70" s="20"/>
      <c r="J70" s="21">
        <v>-6.1492</v>
      </c>
      <c r="K70" s="21">
        <v>-35.4378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2406403.0</v>
      </c>
      <c r="B71" s="23" t="s">
        <v>3985</v>
      </c>
      <c r="C71" s="24">
        <v>2651.0</v>
      </c>
      <c r="D71" s="24">
        <v>1365.0</v>
      </c>
      <c r="E71" s="24">
        <v>1309.0</v>
      </c>
      <c r="F71" s="24">
        <v>1795.0</v>
      </c>
      <c r="G71" s="24">
        <v>879.0</v>
      </c>
      <c r="H71" s="24">
        <v>2674.0</v>
      </c>
      <c r="I71" s="25"/>
      <c r="J71" s="26">
        <v>-6.0039</v>
      </c>
      <c r="K71" s="26">
        <v>-35.8717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2406502.0</v>
      </c>
      <c r="B72" s="18" t="s">
        <v>3986</v>
      </c>
      <c r="C72" s="19">
        <v>12058.0</v>
      </c>
      <c r="D72" s="19">
        <v>6927.0</v>
      </c>
      <c r="E72" s="19">
        <v>7063.0</v>
      </c>
      <c r="F72" s="19">
        <v>6805.0</v>
      </c>
      <c r="G72" s="19">
        <v>7185.0</v>
      </c>
      <c r="H72" s="19">
        <v>13990.0</v>
      </c>
      <c r="I72" s="20"/>
      <c r="J72" s="21">
        <v>-6.1211</v>
      </c>
      <c r="K72" s="21">
        <v>-35.4772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2406601.0</v>
      </c>
      <c r="B73" s="23" t="s">
        <v>3988</v>
      </c>
      <c r="C73" s="24">
        <v>6808.0</v>
      </c>
      <c r="D73" s="24">
        <v>3800.0</v>
      </c>
      <c r="E73" s="24">
        <v>3765.0</v>
      </c>
      <c r="F73" s="24">
        <v>5006.0</v>
      </c>
      <c r="G73" s="24">
        <v>2559.0</v>
      </c>
      <c r="H73" s="24">
        <v>7565.0</v>
      </c>
      <c r="I73" s="25"/>
      <c r="J73" s="26">
        <v>-6.1208</v>
      </c>
      <c r="K73" s="26">
        <v>-35.4772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2406700.0</v>
      </c>
      <c r="B74" s="18" t="s">
        <v>3990</v>
      </c>
      <c r="C74" s="19">
        <v>9399.0</v>
      </c>
      <c r="D74" s="19">
        <v>5163.0</v>
      </c>
      <c r="E74" s="19">
        <v>5222.0</v>
      </c>
      <c r="F74" s="19">
        <v>8076.0</v>
      </c>
      <c r="G74" s="19">
        <v>2309.0</v>
      </c>
      <c r="H74" s="19">
        <v>10385.0</v>
      </c>
      <c r="I74" s="20"/>
      <c r="J74" s="21">
        <v>-5.7</v>
      </c>
      <c r="K74" s="21">
        <v>-36.2447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2406809.0</v>
      </c>
      <c r="B75" s="23" t="s">
        <v>3991</v>
      </c>
      <c r="C75" s="24">
        <v>4530.0</v>
      </c>
      <c r="D75" s="24">
        <v>2349.0</v>
      </c>
      <c r="E75" s="24">
        <v>2265.0</v>
      </c>
      <c r="F75" s="24">
        <v>2392.0</v>
      </c>
      <c r="G75" s="24">
        <v>2222.0</v>
      </c>
      <c r="H75" s="24">
        <v>4614.0</v>
      </c>
      <c r="I75" s="25"/>
      <c r="J75" s="26">
        <v>-6.1503</v>
      </c>
      <c r="K75" s="26">
        <v>-36.1172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2406908.0</v>
      </c>
      <c r="B76" s="18" t="s">
        <v>3993</v>
      </c>
      <c r="C76" s="19">
        <v>3218.0</v>
      </c>
      <c r="D76" s="19">
        <v>1829.0</v>
      </c>
      <c r="E76" s="19">
        <v>1804.0</v>
      </c>
      <c r="F76" s="19">
        <v>2280.0</v>
      </c>
      <c r="G76" s="19">
        <v>1353.0</v>
      </c>
      <c r="H76" s="19">
        <v>3633.0</v>
      </c>
      <c r="I76" s="20"/>
      <c r="J76" s="21">
        <v>-6.12</v>
      </c>
      <c r="K76" s="21">
        <v>-37.8156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2407005.0</v>
      </c>
      <c r="B77" s="23" t="s">
        <v>3995</v>
      </c>
      <c r="C77" s="24">
        <v>9154.0</v>
      </c>
      <c r="D77" s="24">
        <v>4723.0</v>
      </c>
      <c r="E77" s="24">
        <v>4889.0</v>
      </c>
      <c r="F77" s="24">
        <v>6688.0</v>
      </c>
      <c r="G77" s="24">
        <v>2924.0</v>
      </c>
      <c r="H77" s="24">
        <v>9612.0</v>
      </c>
      <c r="I77" s="25"/>
      <c r="J77" s="26">
        <v>-6.4139</v>
      </c>
      <c r="K77" s="26">
        <v>-38.3886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2407104.0</v>
      </c>
      <c r="B78" s="18" t="s">
        <v>3996</v>
      </c>
      <c r="C78" s="19">
        <v>54883.0</v>
      </c>
      <c r="D78" s="19">
        <v>34485.0</v>
      </c>
      <c r="E78" s="19">
        <v>35053.0</v>
      </c>
      <c r="F78" s="19">
        <v>42686.0</v>
      </c>
      <c r="G78" s="19">
        <v>26852.0</v>
      </c>
      <c r="H78" s="19">
        <v>69538.0</v>
      </c>
      <c r="I78" s="20"/>
      <c r="J78" s="21">
        <v>-5.8583</v>
      </c>
      <c r="K78" s="21">
        <v>-35.3539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2407203.0</v>
      </c>
      <c r="B79" s="23" t="s">
        <v>3997</v>
      </c>
      <c r="C79" s="24">
        <v>25700.0</v>
      </c>
      <c r="D79" s="24">
        <v>14200.0</v>
      </c>
      <c r="E79" s="24">
        <v>14774.0</v>
      </c>
      <c r="F79" s="24">
        <v>21986.0</v>
      </c>
      <c r="G79" s="24">
        <v>6988.0</v>
      </c>
      <c r="H79" s="24">
        <v>28974.0</v>
      </c>
      <c r="I79" s="25"/>
      <c r="J79" s="26">
        <v>-5.115</v>
      </c>
      <c r="K79" s="26">
        <v>-36.6344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2407252.0</v>
      </c>
      <c r="B80" s="18" t="s">
        <v>3998</v>
      </c>
      <c r="C80" s="19">
        <v>2948.0</v>
      </c>
      <c r="D80" s="19">
        <v>1749.0</v>
      </c>
      <c r="E80" s="19">
        <v>1787.0</v>
      </c>
      <c r="F80" s="19">
        <v>2900.0</v>
      </c>
      <c r="G80" s="19">
        <v>636.0</v>
      </c>
      <c r="H80" s="19">
        <v>3536.0</v>
      </c>
      <c r="I80" s="20"/>
      <c r="J80" s="21">
        <v>-6.4061</v>
      </c>
      <c r="K80" s="21">
        <v>-38.3239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2407302.0</v>
      </c>
      <c r="B81" s="23" t="s">
        <v>4000</v>
      </c>
      <c r="C81" s="24">
        <v>8373.0</v>
      </c>
      <c r="D81" s="24">
        <v>4064.0</v>
      </c>
      <c r="E81" s="24">
        <v>4201.0</v>
      </c>
      <c r="F81" s="24">
        <v>4894.0</v>
      </c>
      <c r="G81" s="24">
        <v>3371.0</v>
      </c>
      <c r="H81" s="24">
        <v>8265.0</v>
      </c>
      <c r="I81" s="25"/>
      <c r="J81" s="26">
        <v>-6.2942</v>
      </c>
      <c r="K81" s="26">
        <v>-38.1672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2407401.0</v>
      </c>
      <c r="B82" s="137" t="s">
        <v>4001</v>
      </c>
      <c r="C82" s="138">
        <v>7725.0</v>
      </c>
      <c r="D82" s="138">
        <v>4045.0</v>
      </c>
      <c r="E82" s="138">
        <v>4183.0</v>
      </c>
      <c r="F82" s="138">
        <v>5046.0</v>
      </c>
      <c r="G82" s="138">
        <v>3182.0</v>
      </c>
      <c r="H82" s="138">
        <v>8228.0</v>
      </c>
      <c r="I82" s="20"/>
      <c r="J82" s="21">
        <v>-6.0878</v>
      </c>
      <c r="K82" s="21">
        <v>-37.9111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2407500.0</v>
      </c>
      <c r="B83" s="23" t="s">
        <v>4003</v>
      </c>
      <c r="C83" s="24">
        <v>8001.0</v>
      </c>
      <c r="D83" s="24">
        <v>5352.0</v>
      </c>
      <c r="E83" s="24">
        <v>5090.0</v>
      </c>
      <c r="F83" s="24">
        <v>3889.0</v>
      </c>
      <c r="G83" s="24">
        <v>6553.0</v>
      </c>
      <c r="H83" s="24">
        <v>10442.0</v>
      </c>
      <c r="I83" s="25"/>
      <c r="J83" s="26">
        <v>-5.5172</v>
      </c>
      <c r="K83" s="26">
        <v>-35.2564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2407609.0</v>
      </c>
      <c r="B84" s="18" t="s">
        <v>4005</v>
      </c>
      <c r="C84" s="19">
        <v>3718.0</v>
      </c>
      <c r="D84" s="19">
        <v>2119.0</v>
      </c>
      <c r="E84" s="19">
        <v>2069.0</v>
      </c>
      <c r="F84" s="19">
        <v>3638.0</v>
      </c>
      <c r="G84" s="19">
        <v>550.0</v>
      </c>
      <c r="H84" s="19">
        <v>4188.0</v>
      </c>
      <c r="I84" s="20"/>
      <c r="J84" s="21">
        <v>-6.0789</v>
      </c>
      <c r="K84" s="21">
        <v>-37.5139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2407708.0</v>
      </c>
      <c r="B85" s="23" t="s">
        <v>4007</v>
      </c>
      <c r="C85" s="24">
        <v>11948.0</v>
      </c>
      <c r="D85" s="24">
        <v>5666.0</v>
      </c>
      <c r="E85" s="24">
        <v>5752.0</v>
      </c>
      <c r="F85" s="24">
        <v>8875.0</v>
      </c>
      <c r="G85" s="24">
        <v>2543.0</v>
      </c>
      <c r="H85" s="24">
        <v>11418.0</v>
      </c>
      <c r="I85" s="25"/>
      <c r="J85" s="26">
        <v>-6.4858</v>
      </c>
      <c r="K85" s="26">
        <v>-35.2875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2407807.0</v>
      </c>
      <c r="B86" s="18" t="s">
        <v>2249</v>
      </c>
      <c r="C86" s="19">
        <v>18874.0</v>
      </c>
      <c r="D86" s="19">
        <v>10268.0</v>
      </c>
      <c r="E86" s="19">
        <v>10402.0</v>
      </c>
      <c r="F86" s="19">
        <v>8993.0</v>
      </c>
      <c r="G86" s="19">
        <v>11677.0</v>
      </c>
      <c r="H86" s="19">
        <v>20670.0</v>
      </c>
      <c r="I86" s="20"/>
      <c r="J86" s="21">
        <v>-6.0678</v>
      </c>
      <c r="K86" s="21">
        <v>-35.3322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2407906.0</v>
      </c>
      <c r="B87" s="23" t="s">
        <v>4009</v>
      </c>
      <c r="C87" s="24">
        <v>2541.0</v>
      </c>
      <c r="D87" s="24">
        <v>1154.0</v>
      </c>
      <c r="E87" s="24">
        <v>1112.0</v>
      </c>
      <c r="F87" s="24">
        <v>1283.0</v>
      </c>
      <c r="G87" s="24">
        <v>983.0</v>
      </c>
      <c r="H87" s="24">
        <v>2266.0</v>
      </c>
      <c r="I87" s="25"/>
      <c r="J87" s="26">
        <v>-6.4414</v>
      </c>
      <c r="K87" s="26">
        <v>-35.7825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2408003.0</v>
      </c>
      <c r="B88" s="18" t="s">
        <v>4011</v>
      </c>
      <c r="C88" s="19">
        <v>213841.0</v>
      </c>
      <c r="D88" s="19">
        <v>125694.0</v>
      </c>
      <c r="E88" s="19">
        <v>134192.0</v>
      </c>
      <c r="F88" s="19">
        <v>237281.0</v>
      </c>
      <c r="G88" s="19">
        <v>22605.0</v>
      </c>
      <c r="H88" s="19">
        <v>259886.0</v>
      </c>
      <c r="I88" s="20"/>
      <c r="J88" s="21">
        <v>-5.1875</v>
      </c>
      <c r="K88" s="21">
        <v>-37.3442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2408102.0</v>
      </c>
      <c r="B89" s="23" t="s">
        <v>4013</v>
      </c>
      <c r="C89" s="24">
        <v>712317.0</v>
      </c>
      <c r="D89" s="24">
        <v>378004.0</v>
      </c>
      <c r="E89" s="24">
        <v>425807.0</v>
      </c>
      <c r="F89" s="24">
        <v>803811.0</v>
      </c>
      <c r="G89" s="24">
        <v>0.0</v>
      </c>
      <c r="H89" s="24">
        <v>803811.0</v>
      </c>
      <c r="I89" s="25"/>
      <c r="J89" s="26">
        <v>-5.795</v>
      </c>
      <c r="K89" s="26">
        <v>-35.2094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2408201.0</v>
      </c>
      <c r="B90" s="18" t="s">
        <v>4014</v>
      </c>
      <c r="C90" s="19">
        <v>19040.0</v>
      </c>
      <c r="D90" s="19">
        <v>12326.0</v>
      </c>
      <c r="E90" s="19">
        <v>11492.0</v>
      </c>
      <c r="F90" s="19">
        <v>9380.0</v>
      </c>
      <c r="G90" s="19">
        <v>14438.0</v>
      </c>
      <c r="H90" s="19">
        <v>23818.0</v>
      </c>
      <c r="I90" s="20"/>
      <c r="J90" s="21">
        <v>-6.0911</v>
      </c>
      <c r="K90" s="21">
        <v>-35.2086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2408300.0</v>
      </c>
      <c r="B91" s="23" t="s">
        <v>4016</v>
      </c>
      <c r="C91" s="24">
        <v>33834.0</v>
      </c>
      <c r="D91" s="24">
        <v>17534.0</v>
      </c>
      <c r="E91" s="24">
        <v>18007.0</v>
      </c>
      <c r="F91" s="24">
        <v>24427.0</v>
      </c>
      <c r="G91" s="24">
        <v>11114.0</v>
      </c>
      <c r="H91" s="24">
        <v>35541.0</v>
      </c>
      <c r="I91" s="25"/>
      <c r="J91" s="26">
        <v>-6.4781</v>
      </c>
      <c r="K91" s="26">
        <v>-35.4339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2408409.0</v>
      </c>
      <c r="B92" s="18" t="s">
        <v>4017</v>
      </c>
      <c r="C92" s="19">
        <v>4461.0</v>
      </c>
      <c r="D92" s="19">
        <v>2214.0</v>
      </c>
      <c r="E92" s="19">
        <v>2087.0</v>
      </c>
      <c r="F92" s="19">
        <v>3243.0</v>
      </c>
      <c r="G92" s="19">
        <v>1058.0</v>
      </c>
      <c r="H92" s="19">
        <v>4301.0</v>
      </c>
      <c r="I92" s="20"/>
      <c r="J92" s="21">
        <v>-5.9564</v>
      </c>
      <c r="K92" s="21">
        <v>-37.7056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2408508.0</v>
      </c>
      <c r="B93" s="23" t="s">
        <v>288</v>
      </c>
      <c r="C93" s="24">
        <v>4667.0</v>
      </c>
      <c r="D93" s="24">
        <v>2354.0</v>
      </c>
      <c r="E93" s="24">
        <v>2345.0</v>
      </c>
      <c r="F93" s="24">
        <v>3258.0</v>
      </c>
      <c r="G93" s="24">
        <v>1441.0</v>
      </c>
      <c r="H93" s="24">
        <v>4699.0</v>
      </c>
      <c r="I93" s="25"/>
      <c r="J93" s="26">
        <v>-20.5208</v>
      </c>
      <c r="K93" s="26">
        <v>-43.6919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2408607.0</v>
      </c>
      <c r="B94" s="18" t="s">
        <v>3716</v>
      </c>
      <c r="C94" s="19">
        <v>3633.0</v>
      </c>
      <c r="D94" s="19">
        <v>2041.0</v>
      </c>
      <c r="E94" s="19">
        <v>1911.0</v>
      </c>
      <c r="F94" s="19">
        <v>821.0</v>
      </c>
      <c r="G94" s="19">
        <v>3131.0</v>
      </c>
      <c r="H94" s="19">
        <v>3952.0</v>
      </c>
      <c r="I94" s="20"/>
      <c r="J94" s="21">
        <v>-6.4864</v>
      </c>
      <c r="K94" s="21">
        <v>-38.3131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2408706.0</v>
      </c>
      <c r="B95" s="23" t="s">
        <v>4020</v>
      </c>
      <c r="C95" s="24">
        <v>4092.0</v>
      </c>
      <c r="D95" s="24">
        <v>1923.0</v>
      </c>
      <c r="E95" s="24">
        <v>1939.0</v>
      </c>
      <c r="F95" s="24">
        <v>3338.0</v>
      </c>
      <c r="G95" s="24">
        <v>524.0</v>
      </c>
      <c r="H95" s="24">
        <v>3862.0</v>
      </c>
      <c r="I95" s="25"/>
      <c r="J95" s="26">
        <v>-5.7744</v>
      </c>
      <c r="K95" s="26">
        <v>-37.1014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2408805.0</v>
      </c>
      <c r="B96" s="18" t="s">
        <v>4021</v>
      </c>
      <c r="C96" s="19">
        <v>4325.0</v>
      </c>
      <c r="D96" s="19">
        <v>2434.0</v>
      </c>
      <c r="E96" s="19">
        <v>2411.0</v>
      </c>
      <c r="F96" s="19">
        <v>3137.0</v>
      </c>
      <c r="G96" s="19">
        <v>1708.0</v>
      </c>
      <c r="H96" s="19">
        <v>4845.0</v>
      </c>
      <c r="I96" s="20"/>
      <c r="J96" s="21">
        <v>-5.2231</v>
      </c>
      <c r="K96" s="21">
        <v>-35.8383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2408904.0</v>
      </c>
      <c r="B97" s="23" t="s">
        <v>4023</v>
      </c>
      <c r="C97" s="24">
        <v>19319.0</v>
      </c>
      <c r="D97" s="24">
        <v>9958.0</v>
      </c>
      <c r="E97" s="24">
        <v>10389.0</v>
      </c>
      <c r="F97" s="24">
        <v>17077.0</v>
      </c>
      <c r="G97" s="24">
        <v>3270.0</v>
      </c>
      <c r="H97" s="24">
        <v>20347.0</v>
      </c>
      <c r="I97" s="25"/>
      <c r="J97" s="26">
        <v>-6.6878</v>
      </c>
      <c r="K97" s="26">
        <v>-36.6575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2403251.0</v>
      </c>
      <c r="B98" s="18" t="s">
        <v>3406</v>
      </c>
      <c r="C98" s="19">
        <v>124690.0</v>
      </c>
      <c r="D98" s="19">
        <v>96938.0</v>
      </c>
      <c r="E98" s="19">
        <v>105475.0</v>
      </c>
      <c r="F98" s="19">
        <v>202413.0</v>
      </c>
      <c r="G98" s="19">
        <v>0.0</v>
      </c>
      <c r="H98" s="19">
        <v>202413.0</v>
      </c>
      <c r="I98" s="20"/>
      <c r="J98" s="21">
        <v>-5.9156</v>
      </c>
      <c r="K98" s="21">
        <v>-35.2628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2409100.0</v>
      </c>
      <c r="B99" s="23" t="s">
        <v>4026</v>
      </c>
      <c r="C99" s="24">
        <v>8329.0</v>
      </c>
      <c r="D99" s="24">
        <v>5514.0</v>
      </c>
      <c r="E99" s="24">
        <v>5597.0</v>
      </c>
      <c r="F99" s="24">
        <v>6765.0</v>
      </c>
      <c r="G99" s="24">
        <v>4346.0</v>
      </c>
      <c r="H99" s="24">
        <v>11111.0</v>
      </c>
      <c r="I99" s="25"/>
      <c r="J99" s="26">
        <v>-6.4356</v>
      </c>
      <c r="K99" s="26">
        <v>-35.6433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2409209.0</v>
      </c>
      <c r="B100" s="18" t="s">
        <v>2744</v>
      </c>
      <c r="C100" s="19">
        <v>2691.0</v>
      </c>
      <c r="D100" s="19">
        <v>1455.0</v>
      </c>
      <c r="E100" s="19">
        <v>1444.0</v>
      </c>
      <c r="F100" s="19">
        <v>1193.0</v>
      </c>
      <c r="G100" s="19">
        <v>1706.0</v>
      </c>
      <c r="H100" s="19">
        <v>2899.0</v>
      </c>
      <c r="I100" s="20"/>
      <c r="J100" s="21">
        <v>-6.2789</v>
      </c>
      <c r="K100" s="21">
        <v>-35.3775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2409308.0</v>
      </c>
      <c r="B101" s="23" t="s">
        <v>4028</v>
      </c>
      <c r="C101" s="24">
        <v>11171.0</v>
      </c>
      <c r="D101" s="24">
        <v>5886.0</v>
      </c>
      <c r="E101" s="24">
        <v>6078.0</v>
      </c>
      <c r="F101" s="24">
        <v>10159.0</v>
      </c>
      <c r="G101" s="24">
        <v>1805.0</v>
      </c>
      <c r="H101" s="24">
        <v>11964.0</v>
      </c>
      <c r="I101" s="25"/>
      <c r="J101" s="26">
        <v>-6.11</v>
      </c>
      <c r="K101" s="26">
        <v>-37.6367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2409407.0</v>
      </c>
      <c r="B102" s="18" t="s">
        <v>4029</v>
      </c>
      <c r="C102" s="19">
        <v>24758.0</v>
      </c>
      <c r="D102" s="19">
        <v>13500.0</v>
      </c>
      <c r="E102" s="19">
        <v>14233.0</v>
      </c>
      <c r="F102" s="19">
        <v>25535.0</v>
      </c>
      <c r="G102" s="19">
        <v>2198.0</v>
      </c>
      <c r="H102" s="19">
        <v>27733.0</v>
      </c>
      <c r="I102" s="20"/>
      <c r="J102" s="21">
        <v>-6.1092</v>
      </c>
      <c r="K102" s="21">
        <v>-38.2044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2409506.0</v>
      </c>
      <c r="B103" s="23" t="s">
        <v>4032</v>
      </c>
      <c r="C103" s="24">
        <v>4017.0</v>
      </c>
      <c r="D103" s="24">
        <v>1772.0</v>
      </c>
      <c r="E103" s="24">
        <v>1749.0</v>
      </c>
      <c r="F103" s="24">
        <v>1161.0</v>
      </c>
      <c r="G103" s="24">
        <v>2360.0</v>
      </c>
      <c r="H103" s="24">
        <v>3521.0</v>
      </c>
      <c r="I103" s="25"/>
      <c r="J103" s="26">
        <v>-5.1503</v>
      </c>
      <c r="K103" s="26">
        <v>-35.8789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2409605.0</v>
      </c>
      <c r="B104" s="18" t="s">
        <v>1738</v>
      </c>
      <c r="C104" s="19">
        <v>2847.0</v>
      </c>
      <c r="D104" s="19">
        <v>1337.0</v>
      </c>
      <c r="E104" s="19">
        <v>1246.0</v>
      </c>
      <c r="F104" s="19">
        <v>990.0</v>
      </c>
      <c r="G104" s="19">
        <v>1593.0</v>
      </c>
      <c r="H104" s="19">
        <v>2583.0</v>
      </c>
      <c r="I104" s="20"/>
      <c r="J104" s="21">
        <v>-5.5825</v>
      </c>
      <c r="K104" s="21">
        <v>-36.1047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2409704.0</v>
      </c>
      <c r="B105" s="23" t="s">
        <v>4034</v>
      </c>
      <c r="C105" s="24">
        <v>8006.0</v>
      </c>
      <c r="D105" s="24">
        <v>3697.0</v>
      </c>
      <c r="E105" s="24">
        <v>3471.0</v>
      </c>
      <c r="F105" s="24">
        <v>4119.0</v>
      </c>
      <c r="G105" s="24">
        <v>3049.0</v>
      </c>
      <c r="H105" s="24">
        <v>7168.0</v>
      </c>
      <c r="I105" s="25"/>
      <c r="J105" s="26">
        <v>-5.5217</v>
      </c>
      <c r="K105" s="26">
        <v>-36.3881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2409803.0</v>
      </c>
      <c r="B106" s="18" t="s">
        <v>4036</v>
      </c>
      <c r="C106" s="19">
        <v>13518.0</v>
      </c>
      <c r="D106" s="19">
        <v>7162.0</v>
      </c>
      <c r="E106" s="19">
        <v>6957.0</v>
      </c>
      <c r="F106" s="19">
        <v>7252.0</v>
      </c>
      <c r="G106" s="19">
        <v>6867.0</v>
      </c>
      <c r="H106" s="19">
        <v>14119.0</v>
      </c>
      <c r="I106" s="20"/>
      <c r="J106" s="21">
        <v>-6.4392</v>
      </c>
      <c r="K106" s="21">
        <v>-35.2214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2409902.0</v>
      </c>
      <c r="B107" s="23" t="s">
        <v>4037</v>
      </c>
      <c r="C107" s="24">
        <v>11401.0</v>
      </c>
      <c r="D107" s="24">
        <v>6696.0</v>
      </c>
      <c r="E107" s="24">
        <v>6740.0</v>
      </c>
      <c r="F107" s="24">
        <v>10576.0</v>
      </c>
      <c r="G107" s="24">
        <v>2860.0</v>
      </c>
      <c r="H107" s="24">
        <v>13436.0</v>
      </c>
      <c r="I107" s="25"/>
      <c r="J107" s="26">
        <v>-5.26</v>
      </c>
      <c r="K107" s="26">
        <v>-36.7222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2410009.0</v>
      </c>
      <c r="B108" s="18" t="s">
        <v>2760</v>
      </c>
      <c r="C108" s="19">
        <v>3002.0</v>
      </c>
      <c r="D108" s="19">
        <v>1729.0</v>
      </c>
      <c r="E108" s="19">
        <v>1724.0</v>
      </c>
      <c r="F108" s="19">
        <v>2533.0</v>
      </c>
      <c r="G108" s="19">
        <v>920.0</v>
      </c>
      <c r="H108" s="19">
        <v>3453.0</v>
      </c>
      <c r="I108" s="20"/>
      <c r="J108" s="21">
        <v>-6.7</v>
      </c>
      <c r="K108" s="21">
        <v>-35.615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2410108.0</v>
      </c>
      <c r="B109" s="67" t="s">
        <v>4040</v>
      </c>
      <c r="C109" s="68">
        <v>12261.0</v>
      </c>
      <c r="D109" s="68">
        <v>7051.0</v>
      </c>
      <c r="E109" s="68">
        <v>6896.0</v>
      </c>
      <c r="F109" s="68">
        <v>7413.0</v>
      </c>
      <c r="G109" s="68">
        <v>6534.0</v>
      </c>
      <c r="H109" s="68">
        <v>13947.0</v>
      </c>
      <c r="I109" s="25"/>
      <c r="J109" s="26">
        <v>-5.6228</v>
      </c>
      <c r="K109" s="26">
        <v>-35.6628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2410207.0</v>
      </c>
      <c r="B110" s="18" t="s">
        <v>4041</v>
      </c>
      <c r="C110" s="19">
        <v>6746.0</v>
      </c>
      <c r="D110" s="19">
        <v>3573.0</v>
      </c>
      <c r="E110" s="19">
        <v>3724.0</v>
      </c>
      <c r="F110" s="19">
        <v>3838.0</v>
      </c>
      <c r="G110" s="19">
        <v>3459.0</v>
      </c>
      <c r="H110" s="19">
        <v>7297.0</v>
      </c>
      <c r="I110" s="20"/>
      <c r="J110" s="21">
        <v>-6.0239</v>
      </c>
      <c r="K110" s="21">
        <v>-37.9878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2410256.0</v>
      </c>
      <c r="B111" s="23" t="s">
        <v>4043</v>
      </c>
      <c r="C111" s="24">
        <v>4064.0</v>
      </c>
      <c r="D111" s="24">
        <v>2731.0</v>
      </c>
      <c r="E111" s="24">
        <v>2486.0</v>
      </c>
      <c r="F111" s="24">
        <v>3028.0</v>
      </c>
      <c r="G111" s="24">
        <v>2189.0</v>
      </c>
      <c r="H111" s="24">
        <v>5217.0</v>
      </c>
      <c r="I111" s="25"/>
      <c r="J111" s="26">
        <v>-5.0678</v>
      </c>
      <c r="K111" s="26">
        <v>-36.7817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2410306.0</v>
      </c>
      <c r="B112" s="18" t="s">
        <v>1517</v>
      </c>
      <c r="C112" s="19">
        <v>7005.0</v>
      </c>
      <c r="D112" s="19">
        <v>4476.0</v>
      </c>
      <c r="E112" s="19">
        <v>4298.0</v>
      </c>
      <c r="F112" s="19">
        <v>5313.0</v>
      </c>
      <c r="G112" s="19">
        <v>3461.0</v>
      </c>
      <c r="H112" s="19">
        <v>8774.0</v>
      </c>
      <c r="I112" s="20"/>
      <c r="J112" s="21">
        <v>-6.1056</v>
      </c>
      <c r="K112" s="21">
        <v>-35.7133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2410405.0</v>
      </c>
      <c r="B113" s="23" t="s">
        <v>4045</v>
      </c>
      <c r="C113" s="24">
        <v>6963.0</v>
      </c>
      <c r="D113" s="24">
        <v>4286.0</v>
      </c>
      <c r="E113" s="24">
        <v>4146.0</v>
      </c>
      <c r="F113" s="24">
        <v>2995.0</v>
      </c>
      <c r="G113" s="24">
        <v>5437.0</v>
      </c>
      <c r="H113" s="24">
        <v>8432.0</v>
      </c>
      <c r="I113" s="25"/>
      <c r="J113" s="26">
        <v>-5.4669</v>
      </c>
      <c r="K113" s="26">
        <v>-35.5561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2410504.0</v>
      </c>
      <c r="B114" s="18" t="s">
        <v>4046</v>
      </c>
      <c r="C114" s="19">
        <v>4247.0</v>
      </c>
      <c r="D114" s="19">
        <v>2328.0</v>
      </c>
      <c r="E114" s="19">
        <v>2364.0</v>
      </c>
      <c r="F114" s="19">
        <v>2709.0</v>
      </c>
      <c r="G114" s="19">
        <v>1983.0</v>
      </c>
      <c r="H114" s="19">
        <v>4692.0</v>
      </c>
      <c r="I114" s="20"/>
      <c r="J114" s="21">
        <v>-6.1947</v>
      </c>
      <c r="K114" s="21">
        <v>-38.2258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2410603.0</v>
      </c>
      <c r="B115" s="23" t="s">
        <v>4048</v>
      </c>
      <c r="C115" s="24">
        <v>2953.0</v>
      </c>
      <c r="D115" s="24">
        <v>1541.0</v>
      </c>
      <c r="E115" s="24">
        <v>1529.0</v>
      </c>
      <c r="F115" s="24">
        <v>1929.0</v>
      </c>
      <c r="G115" s="24">
        <v>1141.0</v>
      </c>
      <c r="H115" s="24">
        <v>3070.0</v>
      </c>
      <c r="I115" s="25"/>
      <c r="J115" s="26">
        <v>-6.0756</v>
      </c>
      <c r="K115" s="26">
        <v>-37.7167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2410702.0</v>
      </c>
      <c r="B116" s="18" t="s">
        <v>4050</v>
      </c>
      <c r="C116" s="19">
        <v>2667.0</v>
      </c>
      <c r="D116" s="19">
        <v>1617.0</v>
      </c>
      <c r="E116" s="19">
        <v>1548.0</v>
      </c>
      <c r="F116" s="19">
        <v>2674.0</v>
      </c>
      <c r="G116" s="19">
        <v>491.0</v>
      </c>
      <c r="H116" s="19">
        <v>3165.0</v>
      </c>
      <c r="I116" s="20"/>
      <c r="J116" s="21">
        <v>-5.9364</v>
      </c>
      <c r="K116" s="21">
        <v>-37.9464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2410801.0</v>
      </c>
      <c r="B117" s="23" t="s">
        <v>945</v>
      </c>
      <c r="C117" s="24">
        <v>4200.0</v>
      </c>
      <c r="D117" s="24">
        <v>2073.0</v>
      </c>
      <c r="E117" s="24">
        <v>2084.0</v>
      </c>
      <c r="F117" s="24">
        <v>1710.0</v>
      </c>
      <c r="G117" s="24">
        <v>2447.0</v>
      </c>
      <c r="H117" s="24">
        <v>4157.0</v>
      </c>
      <c r="I117" s="25"/>
      <c r="J117" s="26">
        <v>-13.6092</v>
      </c>
      <c r="K117" s="26">
        <v>-42.9389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2410900.0</v>
      </c>
      <c r="B118" s="18" t="s">
        <v>4052</v>
      </c>
      <c r="C118" s="19">
        <v>5760.0</v>
      </c>
      <c r="D118" s="19">
        <v>3560.0</v>
      </c>
      <c r="E118" s="19">
        <v>3507.0</v>
      </c>
      <c r="F118" s="19">
        <v>4342.0</v>
      </c>
      <c r="G118" s="19">
        <v>2725.0</v>
      </c>
      <c r="H118" s="19">
        <v>7067.0</v>
      </c>
      <c r="I118" s="20"/>
      <c r="J118" s="21">
        <v>-5.815</v>
      </c>
      <c r="K118" s="21">
        <v>-35.825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2408953.0</v>
      </c>
      <c r="B119" s="23" t="s">
        <v>4054</v>
      </c>
      <c r="C119" s="24">
        <v>9217.0</v>
      </c>
      <c r="D119" s="24">
        <v>5132.0</v>
      </c>
      <c r="E119" s="24">
        <v>4928.0</v>
      </c>
      <c r="F119" s="24">
        <v>3747.0</v>
      </c>
      <c r="G119" s="24">
        <v>6313.0</v>
      </c>
      <c r="H119" s="24">
        <v>10060.0</v>
      </c>
      <c r="I119" s="25"/>
      <c r="J119" s="26">
        <v>-5.2728</v>
      </c>
      <c r="K119" s="26">
        <v>-35.3831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2411007.0</v>
      </c>
      <c r="B120" s="18" t="s">
        <v>4055</v>
      </c>
      <c r="C120" s="19">
        <v>4467.0</v>
      </c>
      <c r="D120" s="19">
        <v>2172.0</v>
      </c>
      <c r="E120" s="19">
        <v>2245.0</v>
      </c>
      <c r="F120" s="19">
        <v>3731.0</v>
      </c>
      <c r="G120" s="19">
        <v>686.0</v>
      </c>
      <c r="H120" s="19">
        <v>4417.0</v>
      </c>
      <c r="I120" s="20"/>
      <c r="J120" s="21">
        <v>-5.7881</v>
      </c>
      <c r="K120" s="21">
        <v>-38.06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2411106.0</v>
      </c>
      <c r="B121" s="23" t="s">
        <v>954</v>
      </c>
      <c r="C121" s="24">
        <v>3686.0</v>
      </c>
      <c r="D121" s="24">
        <v>1834.0</v>
      </c>
      <c r="E121" s="24">
        <v>1761.0</v>
      </c>
      <c r="F121" s="24">
        <v>1736.0</v>
      </c>
      <c r="G121" s="24">
        <v>1859.0</v>
      </c>
      <c r="H121" s="24">
        <v>3595.0</v>
      </c>
      <c r="I121" s="25"/>
      <c r="J121" s="26">
        <v>-5.8814</v>
      </c>
      <c r="K121" s="26">
        <v>-35.9347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2411205.0</v>
      </c>
      <c r="B122" s="18" t="s">
        <v>2794</v>
      </c>
      <c r="C122" s="19">
        <v>31294.0</v>
      </c>
      <c r="D122" s="19">
        <v>17449.0</v>
      </c>
      <c r="E122" s="19">
        <v>18310.0</v>
      </c>
      <c r="F122" s="19">
        <v>30461.0</v>
      </c>
      <c r="G122" s="19">
        <v>5298.0</v>
      </c>
      <c r="H122" s="19">
        <v>35759.0</v>
      </c>
      <c r="I122" s="20"/>
      <c r="J122" s="21">
        <v>-8.24</v>
      </c>
      <c r="K122" s="21">
        <v>-40.3347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2409332.0</v>
      </c>
      <c r="B123" s="23" t="s">
        <v>4058</v>
      </c>
      <c r="C123" s="24">
        <v>3778.0</v>
      </c>
      <c r="D123" s="24">
        <v>2419.0</v>
      </c>
      <c r="E123" s="24">
        <v>2343.0</v>
      </c>
      <c r="F123" s="24">
        <v>3051.0</v>
      </c>
      <c r="G123" s="24">
        <v>1711.0</v>
      </c>
      <c r="H123" s="24">
        <v>4762.0</v>
      </c>
      <c r="I123" s="25"/>
      <c r="J123" s="26">
        <v>-5.8397</v>
      </c>
      <c r="K123" s="26">
        <v>-35.6953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2411403.0</v>
      </c>
      <c r="B124" s="18" t="s">
        <v>4059</v>
      </c>
      <c r="C124" s="19">
        <v>15987.0</v>
      </c>
      <c r="D124" s="19">
        <v>6860.0</v>
      </c>
      <c r="E124" s="19">
        <v>6938.0</v>
      </c>
      <c r="F124" s="19">
        <v>6893.0</v>
      </c>
      <c r="G124" s="19">
        <v>6905.0</v>
      </c>
      <c r="H124" s="19">
        <v>13798.0</v>
      </c>
      <c r="I124" s="20"/>
      <c r="J124" s="21">
        <v>-5.9575</v>
      </c>
      <c r="K124" s="21">
        <v>-36.6556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2411429.0</v>
      </c>
      <c r="B125" s="23" t="s">
        <v>4062</v>
      </c>
      <c r="C125" s="24">
        <v>2377.0</v>
      </c>
      <c r="D125" s="24">
        <v>1267.0</v>
      </c>
      <c r="E125" s="24">
        <v>1259.0</v>
      </c>
      <c r="F125" s="24">
        <v>1653.0</v>
      </c>
      <c r="G125" s="24">
        <v>873.0</v>
      </c>
      <c r="H125" s="24">
        <v>2526.0</v>
      </c>
      <c r="I125" s="25"/>
      <c r="J125" s="26">
        <v>-6.7706</v>
      </c>
      <c r="K125" s="26">
        <v>-36.7333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2411502.0</v>
      </c>
      <c r="B126" s="18" t="s">
        <v>4063</v>
      </c>
      <c r="C126" s="19">
        <v>20107.0</v>
      </c>
      <c r="D126" s="19">
        <v>11098.0</v>
      </c>
      <c r="E126" s="19">
        <v>11116.0</v>
      </c>
      <c r="F126" s="19">
        <v>14278.0</v>
      </c>
      <c r="G126" s="19">
        <v>7936.0</v>
      </c>
      <c r="H126" s="19">
        <v>22214.0</v>
      </c>
      <c r="I126" s="20"/>
      <c r="J126" s="21">
        <v>-6.3106</v>
      </c>
      <c r="K126" s="21">
        <v>-35.4789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2411601.0</v>
      </c>
      <c r="B127" s="23" t="s">
        <v>4065</v>
      </c>
      <c r="C127" s="24">
        <v>3378.0</v>
      </c>
      <c r="D127" s="24">
        <v>1523.0</v>
      </c>
      <c r="E127" s="24">
        <v>1451.0</v>
      </c>
      <c r="F127" s="24">
        <v>1033.0</v>
      </c>
      <c r="G127" s="24">
        <v>1941.0</v>
      </c>
      <c r="H127" s="24">
        <v>2974.0</v>
      </c>
      <c r="I127" s="25"/>
      <c r="J127" s="26">
        <v>-5.0664</v>
      </c>
      <c r="K127" s="26">
        <v>-36.0381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2411700.0</v>
      </c>
      <c r="B128" s="18" t="s">
        <v>4067</v>
      </c>
      <c r="C128" s="19">
        <v>3244.0</v>
      </c>
      <c r="D128" s="19">
        <v>1940.0</v>
      </c>
      <c r="E128" s="19">
        <v>1969.0</v>
      </c>
      <c r="F128" s="19">
        <v>1886.0</v>
      </c>
      <c r="G128" s="19">
        <v>2023.0</v>
      </c>
      <c r="H128" s="19">
        <v>3909.0</v>
      </c>
      <c r="I128" s="20"/>
      <c r="J128" s="21">
        <v>-6.3417</v>
      </c>
      <c r="K128" s="21">
        <v>-36.0872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2411809.0</v>
      </c>
      <c r="B129" s="23" t="s">
        <v>4069</v>
      </c>
      <c r="C129" s="24">
        <v>3234.0</v>
      </c>
      <c r="D129" s="24">
        <v>1737.0</v>
      </c>
      <c r="E129" s="24">
        <v>1664.0</v>
      </c>
      <c r="F129" s="24">
        <v>2297.0</v>
      </c>
      <c r="G129" s="24">
        <v>1104.0</v>
      </c>
      <c r="H129" s="24">
        <v>3401.0</v>
      </c>
      <c r="I129" s="25"/>
      <c r="J129" s="26">
        <v>-6.3764</v>
      </c>
      <c r="K129" s="26">
        <v>-37.1844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2411908.0</v>
      </c>
      <c r="B130" s="18" t="s">
        <v>4071</v>
      </c>
      <c r="C130" s="19">
        <v>3480.0</v>
      </c>
      <c r="D130" s="19">
        <v>1945.0</v>
      </c>
      <c r="E130" s="19">
        <v>1929.0</v>
      </c>
      <c r="F130" s="19">
        <v>2948.0</v>
      </c>
      <c r="G130" s="19">
        <v>926.0</v>
      </c>
      <c r="H130" s="19">
        <v>3874.0</v>
      </c>
      <c r="I130" s="20"/>
      <c r="J130" s="21">
        <v>-5.975</v>
      </c>
      <c r="K130" s="21">
        <v>-38.1517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2412005.0</v>
      </c>
      <c r="B131" s="23" t="s">
        <v>773</v>
      </c>
      <c r="C131" s="24">
        <v>69435.0</v>
      </c>
      <c r="D131" s="24">
        <v>43208.0</v>
      </c>
      <c r="E131" s="24">
        <v>44492.0</v>
      </c>
      <c r="F131" s="24">
        <v>74136.0</v>
      </c>
      <c r="G131" s="24">
        <v>13564.0</v>
      </c>
      <c r="H131" s="24">
        <v>87700.0</v>
      </c>
      <c r="I131" s="25"/>
      <c r="J131" s="26">
        <v>-3.6072</v>
      </c>
      <c r="K131" s="26">
        <v>-38.9683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2412104.0</v>
      </c>
      <c r="B132" s="18" t="s">
        <v>4073</v>
      </c>
      <c r="C132" s="19">
        <v>5698.0</v>
      </c>
      <c r="D132" s="19">
        <v>2923.0</v>
      </c>
      <c r="E132" s="19">
        <v>2991.0</v>
      </c>
      <c r="F132" s="19">
        <v>4748.0</v>
      </c>
      <c r="G132" s="19">
        <v>1166.0</v>
      </c>
      <c r="H132" s="19">
        <v>5914.0</v>
      </c>
      <c r="I132" s="20"/>
      <c r="J132" s="21">
        <v>-6.7183</v>
      </c>
      <c r="K132" s="21">
        <v>-37.2006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2412203.0</v>
      </c>
      <c r="B133" s="23" t="s">
        <v>4075</v>
      </c>
      <c r="C133" s="24">
        <v>34912.0</v>
      </c>
      <c r="D133" s="24">
        <v>19820.0</v>
      </c>
      <c r="E133" s="24">
        <v>19951.0</v>
      </c>
      <c r="F133" s="24">
        <v>18230.0</v>
      </c>
      <c r="G133" s="24">
        <v>21541.0</v>
      </c>
      <c r="H133" s="24">
        <v>39771.0</v>
      </c>
      <c r="I133" s="25"/>
      <c r="J133" s="26">
        <v>-6.0747</v>
      </c>
      <c r="K133" s="26">
        <v>-35.2378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2412302.0</v>
      </c>
      <c r="B134" s="18" t="s">
        <v>4076</v>
      </c>
      <c r="C134" s="19">
        <v>11982.0</v>
      </c>
      <c r="D134" s="19">
        <v>6151.0</v>
      </c>
      <c r="E134" s="19">
        <v>6208.0</v>
      </c>
      <c r="F134" s="19">
        <v>10272.0</v>
      </c>
      <c r="G134" s="19">
        <v>2087.0</v>
      </c>
      <c r="H134" s="19">
        <v>12359.0</v>
      </c>
      <c r="I134" s="20"/>
      <c r="J134" s="21">
        <v>-6.3156</v>
      </c>
      <c r="K134" s="21">
        <v>-35.7139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2412401.0</v>
      </c>
      <c r="B135" s="23" t="s">
        <v>4079</v>
      </c>
      <c r="C135" s="24">
        <v>3777.0</v>
      </c>
      <c r="D135" s="24">
        <v>2122.0</v>
      </c>
      <c r="E135" s="24">
        <v>2109.0</v>
      </c>
      <c r="F135" s="24">
        <v>3302.0</v>
      </c>
      <c r="G135" s="24">
        <v>929.0</v>
      </c>
      <c r="H135" s="24">
        <v>4231.0</v>
      </c>
      <c r="I135" s="25"/>
      <c r="J135" s="26">
        <v>-6.4492</v>
      </c>
      <c r="K135" s="26">
        <v>-36.8778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2412500.0</v>
      </c>
      <c r="B136" s="137" t="s">
        <v>4080</v>
      </c>
      <c r="C136" s="138">
        <v>20124.0</v>
      </c>
      <c r="D136" s="138">
        <v>10573.0</v>
      </c>
      <c r="E136" s="138">
        <v>11586.0</v>
      </c>
      <c r="F136" s="138">
        <v>14502.0</v>
      </c>
      <c r="G136" s="138">
        <v>7657.0</v>
      </c>
      <c r="H136" s="138">
        <v>22159.0</v>
      </c>
      <c r="I136" s="20"/>
      <c r="J136" s="21">
        <v>-6.2119</v>
      </c>
      <c r="K136" s="21">
        <v>-38.4969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2412559.0</v>
      </c>
      <c r="B137" s="23" t="s">
        <v>4082</v>
      </c>
      <c r="C137" s="24">
        <v>7580.0</v>
      </c>
      <c r="D137" s="24">
        <v>4476.0</v>
      </c>
      <c r="E137" s="24">
        <v>4183.0</v>
      </c>
      <c r="F137" s="24">
        <v>4127.0</v>
      </c>
      <c r="G137" s="24">
        <v>4532.0</v>
      </c>
      <c r="H137" s="24">
        <v>8659.0</v>
      </c>
      <c r="I137" s="25"/>
      <c r="J137" s="26">
        <v>-5.125</v>
      </c>
      <c r="K137" s="26">
        <v>-35.638888888888886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2412609.0</v>
      </c>
      <c r="B138" s="18" t="s">
        <v>4083</v>
      </c>
      <c r="C138" s="19">
        <v>13822.0</v>
      </c>
      <c r="D138" s="19">
        <v>7822.0</v>
      </c>
      <c r="E138" s="19">
        <v>8044.0</v>
      </c>
      <c r="F138" s="19">
        <v>11490.0</v>
      </c>
      <c r="G138" s="19">
        <v>4376.0</v>
      </c>
      <c r="H138" s="19">
        <v>15866.0</v>
      </c>
      <c r="I138" s="20"/>
      <c r="J138" s="21">
        <v>-5.895</v>
      </c>
      <c r="K138" s="21">
        <v>-35.7628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2412708.0</v>
      </c>
      <c r="B139" s="23" t="s">
        <v>4085</v>
      </c>
      <c r="C139" s="24">
        <v>6776.0</v>
      </c>
      <c r="D139" s="24">
        <v>3160.0</v>
      </c>
      <c r="E139" s="24">
        <v>3063.0</v>
      </c>
      <c r="F139" s="24">
        <v>3492.0</v>
      </c>
      <c r="G139" s="24">
        <v>2731.0</v>
      </c>
      <c r="H139" s="24">
        <v>6223.0</v>
      </c>
      <c r="I139" s="25"/>
      <c r="J139" s="26">
        <v>-5.8981</v>
      </c>
      <c r="K139" s="26">
        <v>-35.6344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2412807.0</v>
      </c>
      <c r="B140" s="18" t="s">
        <v>4086</v>
      </c>
      <c r="C140" s="19">
        <v>8201.0</v>
      </c>
      <c r="D140" s="19">
        <v>4128.0</v>
      </c>
      <c r="E140" s="19">
        <v>3978.0</v>
      </c>
      <c r="F140" s="19">
        <v>5538.0</v>
      </c>
      <c r="G140" s="19">
        <v>2568.0</v>
      </c>
      <c r="H140" s="19">
        <v>8106.0</v>
      </c>
      <c r="I140" s="20"/>
      <c r="J140" s="21">
        <v>-5.7994</v>
      </c>
      <c r="K140" s="21">
        <v>-36.9206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2412906.0</v>
      </c>
      <c r="B141" s="23" t="s">
        <v>3632</v>
      </c>
      <c r="C141" s="24">
        <v>10798.0</v>
      </c>
      <c r="D141" s="24">
        <v>5457.0</v>
      </c>
      <c r="E141" s="24">
        <v>5411.0</v>
      </c>
      <c r="F141" s="24">
        <v>5982.0</v>
      </c>
      <c r="G141" s="24">
        <v>4886.0</v>
      </c>
      <c r="H141" s="24">
        <v>10868.0</v>
      </c>
      <c r="I141" s="25"/>
      <c r="J141" s="26">
        <v>-5.9725</v>
      </c>
      <c r="K141" s="26">
        <v>-36.0753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2413003.0</v>
      </c>
      <c r="B142" s="18" t="s">
        <v>4089</v>
      </c>
      <c r="C142" s="19">
        <v>5633.0</v>
      </c>
      <c r="D142" s="19">
        <v>2945.0</v>
      </c>
      <c r="E142" s="19">
        <v>3085.0</v>
      </c>
      <c r="F142" s="19">
        <v>3767.0</v>
      </c>
      <c r="G142" s="19">
        <v>2263.0</v>
      </c>
      <c r="H142" s="19">
        <v>6030.0</v>
      </c>
      <c r="I142" s="20"/>
      <c r="J142" s="21">
        <v>-23.9631</v>
      </c>
      <c r="K142" s="21">
        <v>-46.3919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2413102.0</v>
      </c>
      <c r="B143" s="23" t="s">
        <v>4090</v>
      </c>
      <c r="C143" s="24">
        <v>5028.0</v>
      </c>
      <c r="D143" s="24">
        <v>2866.0</v>
      </c>
      <c r="E143" s="24">
        <v>2779.0</v>
      </c>
      <c r="F143" s="24">
        <v>2434.0</v>
      </c>
      <c r="G143" s="24">
        <v>3211.0</v>
      </c>
      <c r="H143" s="24">
        <v>5645.0</v>
      </c>
      <c r="I143" s="25"/>
      <c r="J143" s="26">
        <v>-6.0356</v>
      </c>
      <c r="K143" s="26">
        <v>-35.6928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2413201.0</v>
      </c>
      <c r="B144" s="18" t="s">
        <v>4092</v>
      </c>
      <c r="C144" s="19">
        <v>3302.0</v>
      </c>
      <c r="D144" s="19">
        <v>1944.0</v>
      </c>
      <c r="E144" s="19">
        <v>1980.0</v>
      </c>
      <c r="F144" s="19">
        <v>3881.0</v>
      </c>
      <c r="G144" s="19">
        <v>43.0</v>
      </c>
      <c r="H144" s="19">
        <v>3924.0</v>
      </c>
      <c r="I144" s="20"/>
      <c r="J144" s="21">
        <v>-6.1628</v>
      </c>
      <c r="K144" s="21">
        <v>-35.1225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2413300.0</v>
      </c>
      <c r="B145" s="23" t="s">
        <v>4094</v>
      </c>
      <c r="C145" s="24">
        <v>5870.0</v>
      </c>
      <c r="D145" s="24">
        <v>2867.0</v>
      </c>
      <c r="E145" s="24">
        <v>2879.0</v>
      </c>
      <c r="F145" s="24">
        <v>3262.0</v>
      </c>
      <c r="G145" s="24">
        <v>2484.0</v>
      </c>
      <c r="H145" s="24">
        <v>5746.0</v>
      </c>
      <c r="I145" s="25"/>
      <c r="J145" s="26">
        <v>-6.4172</v>
      </c>
      <c r="K145" s="26">
        <v>-35.7044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2413359.0</v>
      </c>
      <c r="B146" s="18" t="s">
        <v>4095</v>
      </c>
      <c r="C146" s="19">
        <v>8237.0</v>
      </c>
      <c r="D146" s="19">
        <v>5392.0</v>
      </c>
      <c r="E146" s="19">
        <v>4889.0</v>
      </c>
      <c r="F146" s="19">
        <v>2698.0</v>
      </c>
      <c r="G146" s="19">
        <v>7583.0</v>
      </c>
      <c r="H146" s="19">
        <v>10281.0</v>
      </c>
      <c r="I146" s="20"/>
      <c r="J146" s="21">
        <v>-5.17</v>
      </c>
      <c r="K146" s="21">
        <v>-37.0294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2413409.0</v>
      </c>
      <c r="B147" s="23" t="s">
        <v>4097</v>
      </c>
      <c r="C147" s="24">
        <v>7543.0</v>
      </c>
      <c r="D147" s="24">
        <v>3901.0</v>
      </c>
      <c r="E147" s="24">
        <v>3869.0</v>
      </c>
      <c r="F147" s="24">
        <v>4997.0</v>
      </c>
      <c r="G147" s="24">
        <v>2773.0</v>
      </c>
      <c r="H147" s="24">
        <v>7770.0</v>
      </c>
      <c r="I147" s="25"/>
      <c r="J147" s="26">
        <v>-6.6656</v>
      </c>
      <c r="K147" s="26">
        <v>-37.3972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2413508.0</v>
      </c>
      <c r="B148" s="18" t="s">
        <v>994</v>
      </c>
      <c r="C148" s="19">
        <v>7253.0</v>
      </c>
      <c r="D148" s="19">
        <v>3452.0</v>
      </c>
      <c r="E148" s="19">
        <v>3129.0</v>
      </c>
      <c r="F148" s="19">
        <v>2121.0</v>
      </c>
      <c r="G148" s="19">
        <v>4460.0</v>
      </c>
      <c r="H148" s="19">
        <v>6581.0</v>
      </c>
      <c r="I148" s="20"/>
      <c r="J148" s="21">
        <v>-6.2761</v>
      </c>
      <c r="K148" s="21">
        <v>-35.4989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2413557.0</v>
      </c>
      <c r="B149" s="23" t="s">
        <v>4099</v>
      </c>
      <c r="C149" s="24">
        <v>4295.0</v>
      </c>
      <c r="D149" s="24">
        <v>2291.0</v>
      </c>
      <c r="E149" s="24">
        <v>2247.0</v>
      </c>
      <c r="F149" s="24">
        <v>2402.0</v>
      </c>
      <c r="G149" s="24">
        <v>2136.0</v>
      </c>
      <c r="H149" s="24">
        <v>4538.0</v>
      </c>
      <c r="I149" s="25"/>
      <c r="J149" s="26">
        <v>-6.11</v>
      </c>
      <c r="K149" s="26">
        <v>-37.9564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2413607.0</v>
      </c>
      <c r="B150" s="18" t="s">
        <v>4100</v>
      </c>
      <c r="C150" s="19">
        <v>10579.0</v>
      </c>
      <c r="D150" s="19">
        <v>2865.0</v>
      </c>
      <c r="E150" s="19">
        <v>2887.0</v>
      </c>
      <c r="F150" s="19">
        <v>2118.0</v>
      </c>
      <c r="G150" s="19">
        <v>3634.0</v>
      </c>
      <c r="H150" s="19">
        <v>5752.0</v>
      </c>
      <c r="I150" s="20"/>
      <c r="J150" s="21">
        <v>-5.7772</v>
      </c>
      <c r="K150" s="21">
        <v>-37.9578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2413706.0</v>
      </c>
      <c r="B151" s="23" t="s">
        <v>1611</v>
      </c>
      <c r="C151" s="24">
        <v>4448.0</v>
      </c>
      <c r="D151" s="24">
        <v>2542.0</v>
      </c>
      <c r="E151" s="24">
        <v>2478.0</v>
      </c>
      <c r="F151" s="24">
        <v>2390.0</v>
      </c>
      <c r="G151" s="24">
        <v>2630.0</v>
      </c>
      <c r="H151" s="24">
        <v>5020.0</v>
      </c>
      <c r="I151" s="25"/>
      <c r="J151" s="26">
        <v>-5.8781</v>
      </c>
      <c r="K151" s="26">
        <v>-46.6992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2413805.0</v>
      </c>
      <c r="B152" s="18" t="s">
        <v>4103</v>
      </c>
      <c r="C152" s="19">
        <v>2029.0</v>
      </c>
      <c r="D152" s="19">
        <v>1178.0</v>
      </c>
      <c r="E152" s="19">
        <v>1139.0</v>
      </c>
      <c r="F152" s="19">
        <v>1887.0</v>
      </c>
      <c r="G152" s="19">
        <v>430.0</v>
      </c>
      <c r="H152" s="19">
        <v>2317.0</v>
      </c>
      <c r="I152" s="20"/>
      <c r="J152" s="21">
        <v>-5.93</v>
      </c>
      <c r="K152" s="21">
        <v>-38.045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2413904.0</v>
      </c>
      <c r="B153" s="23" t="s">
        <v>4104</v>
      </c>
      <c r="C153" s="24">
        <v>11531.0</v>
      </c>
      <c r="D153" s="24">
        <v>6112.0</v>
      </c>
      <c r="E153" s="24">
        <v>5724.0</v>
      </c>
      <c r="F153" s="24">
        <v>4084.0</v>
      </c>
      <c r="G153" s="24">
        <v>7752.0</v>
      </c>
      <c r="H153" s="24">
        <v>11836.0</v>
      </c>
      <c r="I153" s="25"/>
      <c r="J153" s="26">
        <v>-5.6217</v>
      </c>
      <c r="K153" s="26">
        <v>-35.5967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2414001.0</v>
      </c>
      <c r="B154" s="18" t="s">
        <v>4105</v>
      </c>
      <c r="C154" s="19">
        <v>12118.0</v>
      </c>
      <c r="D154" s="19">
        <v>7159.0</v>
      </c>
      <c r="E154" s="19">
        <v>7016.0</v>
      </c>
      <c r="F154" s="19">
        <v>9734.0</v>
      </c>
      <c r="G154" s="19">
        <v>4441.0</v>
      </c>
      <c r="H154" s="19">
        <v>14175.0</v>
      </c>
      <c r="I154" s="20"/>
      <c r="J154" s="21">
        <v>-6.1994</v>
      </c>
      <c r="K154" s="21">
        <v>-35.8017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2414100.0</v>
      </c>
      <c r="B155" s="23" t="s">
        <v>4107</v>
      </c>
      <c r="C155" s="24">
        <v>8875.0</v>
      </c>
      <c r="D155" s="24">
        <v>5003.0</v>
      </c>
      <c r="E155" s="24">
        <v>4908.0</v>
      </c>
      <c r="F155" s="24">
        <v>6833.0</v>
      </c>
      <c r="G155" s="24">
        <v>3078.0</v>
      </c>
      <c r="H155" s="24">
        <v>9911.0</v>
      </c>
      <c r="I155" s="25"/>
      <c r="J155" s="26">
        <v>-6.465</v>
      </c>
      <c r="K155" s="26">
        <v>-38.1797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2414159.0</v>
      </c>
      <c r="B156" s="18" t="s">
        <v>4109</v>
      </c>
      <c r="C156" s="19">
        <v>4412.0</v>
      </c>
      <c r="D156" s="19">
        <v>2746.0</v>
      </c>
      <c r="E156" s="19">
        <v>2660.0</v>
      </c>
      <c r="F156" s="19">
        <v>1152.0</v>
      </c>
      <c r="G156" s="19">
        <v>4254.0</v>
      </c>
      <c r="H156" s="19">
        <v>5406.0</v>
      </c>
      <c r="I156" s="20"/>
      <c r="J156" s="21">
        <v>-6.1481</v>
      </c>
      <c r="K156" s="21">
        <v>-36.7192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2411056.0</v>
      </c>
      <c r="B157" s="23" t="s">
        <v>4110</v>
      </c>
      <c r="C157" s="24">
        <v>3197.0</v>
      </c>
      <c r="D157" s="24">
        <v>1847.0</v>
      </c>
      <c r="E157" s="24">
        <v>1840.0</v>
      </c>
      <c r="F157" s="24">
        <v>2835.0</v>
      </c>
      <c r="G157" s="24">
        <v>852.0</v>
      </c>
      <c r="H157" s="24">
        <v>3687.0</v>
      </c>
      <c r="I157" s="25"/>
      <c r="J157" s="26">
        <v>-4.8372</v>
      </c>
      <c r="K157" s="26">
        <v>-37.2525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2414209.0</v>
      </c>
      <c r="B158" s="18" t="s">
        <v>4112</v>
      </c>
      <c r="C158" s="19">
        <v>7749.0</v>
      </c>
      <c r="D158" s="19">
        <v>5762.0</v>
      </c>
      <c r="E158" s="19">
        <v>5640.0</v>
      </c>
      <c r="F158" s="19">
        <v>6870.0</v>
      </c>
      <c r="G158" s="19">
        <v>4532.0</v>
      </c>
      <c r="H158" s="19">
        <v>11402.0</v>
      </c>
      <c r="I158" s="20"/>
      <c r="J158" s="21">
        <v>-6.1867</v>
      </c>
      <c r="K158" s="21">
        <v>-35.0919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2414308.0</v>
      </c>
      <c r="B159" s="23" t="s">
        <v>4114</v>
      </c>
      <c r="C159" s="24">
        <v>2189.0</v>
      </c>
      <c r="D159" s="24">
        <v>1145.0</v>
      </c>
      <c r="E159" s="24">
        <v>1150.0</v>
      </c>
      <c r="F159" s="24">
        <v>1728.0</v>
      </c>
      <c r="G159" s="24">
        <v>567.0</v>
      </c>
      <c r="H159" s="24">
        <v>2295.0</v>
      </c>
      <c r="I159" s="25"/>
      <c r="J159" s="26">
        <v>-6.465</v>
      </c>
      <c r="K159" s="26">
        <v>-37.2744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2414407.0</v>
      </c>
      <c r="B160" s="18" t="s">
        <v>4115</v>
      </c>
      <c r="C160" s="19">
        <v>27879.0</v>
      </c>
      <c r="D160" s="19">
        <v>16056.0</v>
      </c>
      <c r="E160" s="19">
        <v>15020.0</v>
      </c>
      <c r="F160" s="19">
        <v>7910.0</v>
      </c>
      <c r="G160" s="19">
        <v>23166.0</v>
      </c>
      <c r="H160" s="19">
        <v>31076.0</v>
      </c>
      <c r="I160" s="20"/>
      <c r="J160" s="21">
        <v>-5.1989</v>
      </c>
      <c r="K160" s="21">
        <v>-35.4608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2414456.0</v>
      </c>
      <c r="B161" s="23" t="s">
        <v>4117</v>
      </c>
      <c r="C161" s="24">
        <v>3642.0</v>
      </c>
      <c r="D161" s="24">
        <v>1768.0</v>
      </c>
      <c r="E161" s="24">
        <v>1598.0</v>
      </c>
      <c r="F161" s="24">
        <v>2197.0</v>
      </c>
      <c r="G161" s="24">
        <v>1169.0</v>
      </c>
      <c r="H161" s="24">
        <v>3366.0</v>
      </c>
      <c r="I161" s="25"/>
      <c r="J161" s="26">
        <v>-5.8669</v>
      </c>
      <c r="K161" s="26">
        <v>-37.1886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2414506.0</v>
      </c>
      <c r="B162" s="18" t="s">
        <v>4118</v>
      </c>
      <c r="C162" s="19">
        <v>11092.0</v>
      </c>
      <c r="D162" s="19">
        <v>5224.0</v>
      </c>
      <c r="E162" s="19">
        <v>5445.0</v>
      </c>
      <c r="F162" s="19">
        <v>9084.0</v>
      </c>
      <c r="G162" s="19">
        <v>1585.0</v>
      </c>
      <c r="H162" s="19">
        <v>10669.0</v>
      </c>
      <c r="I162" s="20"/>
      <c r="J162" s="21">
        <v>-5.9906</v>
      </c>
      <c r="K162" s="21">
        <v>-37.8144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2414605.0</v>
      </c>
      <c r="B163" s="67" t="s">
        <v>4120</v>
      </c>
      <c r="C163" s="68">
        <v>10991.0</v>
      </c>
      <c r="D163" s="68">
        <v>6715.0</v>
      </c>
      <c r="E163" s="68">
        <v>6270.0</v>
      </c>
      <c r="F163" s="68">
        <v>6298.0</v>
      </c>
      <c r="G163" s="68">
        <v>6687.0</v>
      </c>
      <c r="H163" s="68">
        <v>12985.0</v>
      </c>
      <c r="I163" s="25"/>
      <c r="J163" s="26">
        <v>-5.6419</v>
      </c>
      <c r="K163" s="26">
        <v>-37.2578</v>
      </c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17">
        <v>2414704.0</v>
      </c>
      <c r="B164" s="18" t="s">
        <v>2879</v>
      </c>
      <c r="C164" s="19">
        <v>8238.0</v>
      </c>
      <c r="D164" s="19">
        <v>2614.0</v>
      </c>
      <c r="E164" s="19">
        <v>2613.0</v>
      </c>
      <c r="F164" s="19">
        <v>4311.0</v>
      </c>
      <c r="G164" s="19">
        <v>916.0</v>
      </c>
      <c r="H164" s="19">
        <v>5227.0</v>
      </c>
      <c r="I164" s="20"/>
      <c r="J164" s="21">
        <v>-6.3481</v>
      </c>
      <c r="K164" s="21">
        <v>-35.3758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2414753.0</v>
      </c>
      <c r="B165" s="23" t="s">
        <v>4123</v>
      </c>
      <c r="C165" s="24">
        <v>3422.0</v>
      </c>
      <c r="D165" s="24">
        <v>1952.0</v>
      </c>
      <c r="E165" s="24">
        <v>1869.0</v>
      </c>
      <c r="F165" s="24">
        <v>1199.0</v>
      </c>
      <c r="G165" s="24">
        <v>2622.0</v>
      </c>
      <c r="H165" s="24">
        <v>3821.0</v>
      </c>
      <c r="I165" s="25"/>
      <c r="J165" s="26">
        <v>-6.3264</v>
      </c>
      <c r="K165" s="26">
        <v>-38.4842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2414803.0</v>
      </c>
      <c r="B166" s="18" t="s">
        <v>1030</v>
      </c>
      <c r="C166" s="19">
        <v>8522.0</v>
      </c>
      <c r="D166" s="19">
        <v>5352.0</v>
      </c>
      <c r="E166" s="19">
        <v>5373.0</v>
      </c>
      <c r="F166" s="19">
        <v>4691.0</v>
      </c>
      <c r="G166" s="19">
        <v>6034.0</v>
      </c>
      <c r="H166" s="19">
        <v>10725.0</v>
      </c>
      <c r="I166" s="20"/>
      <c r="J166" s="21">
        <v>-6.0442</v>
      </c>
      <c r="K166" s="21">
        <v>-35.4283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2414902.0</v>
      </c>
      <c r="B167" s="23" t="s">
        <v>325</v>
      </c>
      <c r="C167" s="24">
        <v>1521.0</v>
      </c>
      <c r="D167" s="24">
        <v>806.0</v>
      </c>
      <c r="E167" s="24">
        <v>812.0</v>
      </c>
      <c r="F167" s="24">
        <v>1541.0</v>
      </c>
      <c r="G167" s="24">
        <v>77.0</v>
      </c>
      <c r="H167" s="24">
        <v>1618.0</v>
      </c>
      <c r="I167" s="25"/>
      <c r="J167" s="26">
        <v>-5.9944</v>
      </c>
      <c r="K167" s="26">
        <v>-37.9444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65">
        <v>2415008.0</v>
      </c>
      <c r="B168" s="67" t="s">
        <v>4126</v>
      </c>
      <c r="C168" s="68">
        <v>2528.0</v>
      </c>
      <c r="D168" s="68">
        <v>1460.0</v>
      </c>
      <c r="E168" s="68">
        <v>1412.0</v>
      </c>
      <c r="F168" s="68">
        <v>2784.0</v>
      </c>
      <c r="G168" s="68">
        <v>88.0</v>
      </c>
      <c r="H168" s="68">
        <v>2872.0</v>
      </c>
      <c r="I168" s="25"/>
      <c r="J168" s="26">
        <v>-6.3144</v>
      </c>
      <c r="K168" s="26">
        <v>-35.0772</v>
      </c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ht="15.75" customHeight="1">
      <c r="A169" s="70" t="s">
        <v>81</v>
      </c>
      <c r="B169" s="71" t="s">
        <v>62</v>
      </c>
      <c r="C169" s="72">
        <f t="shared" ref="C169:H169" si="1">SUM(C2:C168)</f>
        <v>2776782</v>
      </c>
      <c r="D169" s="72">
        <f t="shared" si="1"/>
        <v>1548731</v>
      </c>
      <c r="E169" s="72">
        <f t="shared" si="1"/>
        <v>1619402</v>
      </c>
      <c r="F169" s="72">
        <f t="shared" si="1"/>
        <v>2465439</v>
      </c>
      <c r="G169" s="72">
        <f t="shared" si="1"/>
        <v>702694</v>
      </c>
      <c r="H169" s="72">
        <f t="shared" si="1"/>
        <v>3168133</v>
      </c>
      <c r="I169" s="73">
        <f>COUNTA($A$2:A168)</f>
        <v>167</v>
      </c>
      <c r="J169" s="140"/>
      <c r="K169" s="140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2010&amp;CRIO GRANDE DO NORTE&amp;RDE</oddHeader>
  </headerFooter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4300034.0</v>
      </c>
      <c r="B2" s="18" t="s">
        <v>3906</v>
      </c>
      <c r="C2" s="19">
        <v>0.0</v>
      </c>
      <c r="D2" s="19">
        <v>2303.0</v>
      </c>
      <c r="E2" s="19">
        <v>2091.0</v>
      </c>
      <c r="F2" s="19">
        <v>1059.0</v>
      </c>
      <c r="G2" s="19">
        <v>3335.0</v>
      </c>
      <c r="H2" s="19">
        <v>4394.0</v>
      </c>
      <c r="I2" s="20"/>
      <c r="J2" s="21">
        <v>-31.8653</v>
      </c>
      <c r="K2" s="21">
        <v>-54.1672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4300059.0</v>
      </c>
      <c r="B3" s="23" t="s">
        <v>3907</v>
      </c>
      <c r="C3" s="24">
        <v>4127.0</v>
      </c>
      <c r="D3" s="24">
        <v>1880.0</v>
      </c>
      <c r="E3" s="24">
        <v>1846.0</v>
      </c>
      <c r="F3" s="24">
        <v>1447.0</v>
      </c>
      <c r="G3" s="24">
        <v>2279.0</v>
      </c>
      <c r="H3" s="24">
        <v>3726.0</v>
      </c>
      <c r="I3" s="25"/>
      <c r="J3" s="26">
        <v>-28.1769</v>
      </c>
      <c r="K3" s="26">
        <v>-52.0339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4300109.0</v>
      </c>
      <c r="B4" s="18" t="s">
        <v>3909</v>
      </c>
      <c r="C4" s="19">
        <v>17455.0</v>
      </c>
      <c r="D4" s="19">
        <v>8353.0</v>
      </c>
      <c r="E4" s="19">
        <v>8376.0</v>
      </c>
      <c r="F4" s="19">
        <v>6894.0</v>
      </c>
      <c r="G4" s="19">
        <v>9835.0</v>
      </c>
      <c r="H4" s="19">
        <v>16729.0</v>
      </c>
      <c r="I4" s="20"/>
      <c r="J4" s="21">
        <v>-29.6453</v>
      </c>
      <c r="K4" s="21">
        <v>-53.24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4300208.0</v>
      </c>
      <c r="B5" s="23" t="s">
        <v>3911</v>
      </c>
      <c r="C5" s="24">
        <v>7709.0</v>
      </c>
      <c r="D5" s="24">
        <v>3585.0</v>
      </c>
      <c r="E5" s="24">
        <v>3670.0</v>
      </c>
      <c r="F5" s="24">
        <v>4108.0</v>
      </c>
      <c r="G5" s="24">
        <v>3147.0</v>
      </c>
      <c r="H5" s="24">
        <v>7255.0</v>
      </c>
      <c r="I5" s="25"/>
      <c r="J5" s="26">
        <v>-28.2394</v>
      </c>
      <c r="K5" s="26">
        <v>-53.7708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4300307.0</v>
      </c>
      <c r="B6" s="18" t="s">
        <v>3913</v>
      </c>
      <c r="C6" s="19">
        <v>8487.0</v>
      </c>
      <c r="D6" s="19">
        <v>3512.0</v>
      </c>
      <c r="E6" s="19">
        <v>3533.0</v>
      </c>
      <c r="F6" s="19">
        <v>2165.0</v>
      </c>
      <c r="G6" s="19">
        <v>4880.0</v>
      </c>
      <c r="H6" s="19">
        <v>7045.0</v>
      </c>
      <c r="I6" s="20"/>
      <c r="J6" s="21">
        <v>-27.655</v>
      </c>
      <c r="K6" s="21">
        <v>-54.7639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4300406.0</v>
      </c>
      <c r="B7" s="23" t="s">
        <v>3920</v>
      </c>
      <c r="C7" s="24">
        <v>84338.0</v>
      </c>
      <c r="D7" s="24">
        <v>38055.0</v>
      </c>
      <c r="E7" s="24">
        <v>39618.0</v>
      </c>
      <c r="F7" s="24">
        <v>69611.0</v>
      </c>
      <c r="G7" s="24">
        <v>8062.0</v>
      </c>
      <c r="H7" s="24">
        <v>77673.0</v>
      </c>
      <c r="I7" s="25"/>
      <c r="J7" s="26">
        <v>-29.7831</v>
      </c>
      <c r="K7" s="26">
        <v>-55.7919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4300455.0</v>
      </c>
      <c r="B8" s="18" t="s">
        <v>3922</v>
      </c>
      <c r="C8" s="19">
        <v>5367.0</v>
      </c>
      <c r="D8" s="19">
        <v>2149.0</v>
      </c>
      <c r="E8" s="19">
        <v>2152.0</v>
      </c>
      <c r="F8" s="19">
        <v>1585.0</v>
      </c>
      <c r="G8" s="19">
        <v>2716.0</v>
      </c>
      <c r="H8" s="19">
        <v>4301.0</v>
      </c>
      <c r="I8" s="20"/>
      <c r="J8" s="21">
        <v>-27.8328</v>
      </c>
      <c r="K8" s="21">
        <v>-54.0614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4300471.0</v>
      </c>
      <c r="B9" s="23" t="s">
        <v>3924</v>
      </c>
      <c r="C9" s="24">
        <v>0.0</v>
      </c>
      <c r="D9" s="24">
        <v>1038.0</v>
      </c>
      <c r="E9" s="24">
        <v>1024.0</v>
      </c>
      <c r="F9" s="24">
        <v>834.0</v>
      </c>
      <c r="G9" s="24">
        <v>1228.0</v>
      </c>
      <c r="H9" s="24">
        <v>2062.0</v>
      </c>
      <c r="I9" s="25"/>
      <c r="J9" s="26">
        <v>-26.11277777777778</v>
      </c>
      <c r="K9" s="26">
        <v>-52.908888888888896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4300505.0</v>
      </c>
      <c r="B10" s="18" t="s">
        <v>3926</v>
      </c>
      <c r="C10" s="19">
        <v>10266.0</v>
      </c>
      <c r="D10" s="19">
        <v>4129.0</v>
      </c>
      <c r="E10" s="19">
        <v>3898.0</v>
      </c>
      <c r="F10" s="19">
        <v>2211.0</v>
      </c>
      <c r="G10" s="19">
        <v>5816.0</v>
      </c>
      <c r="H10" s="19">
        <v>8027.0</v>
      </c>
      <c r="I10" s="20"/>
      <c r="J10" s="21">
        <v>-27.2489</v>
      </c>
      <c r="K10" s="21">
        <v>-53.035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4300554.0</v>
      </c>
      <c r="B11" s="23" t="s">
        <v>3929</v>
      </c>
      <c r="C11" s="24">
        <v>2137.0</v>
      </c>
      <c r="D11" s="24">
        <v>943.0</v>
      </c>
      <c r="E11" s="24">
        <v>905.0</v>
      </c>
      <c r="F11" s="24">
        <v>743.0</v>
      </c>
      <c r="G11" s="24">
        <v>1105.0</v>
      </c>
      <c r="H11" s="24">
        <v>1848.0</v>
      </c>
      <c r="I11" s="25"/>
      <c r="J11" s="26">
        <v>-21.5806</v>
      </c>
      <c r="K11" s="26">
        <v>-50.1636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4300570.0</v>
      </c>
      <c r="B12" s="18" t="s">
        <v>3931</v>
      </c>
      <c r="C12" s="19">
        <v>2834.0</v>
      </c>
      <c r="D12" s="19">
        <v>1503.0</v>
      </c>
      <c r="E12" s="19">
        <v>1405.0</v>
      </c>
      <c r="F12" s="19">
        <v>813.0</v>
      </c>
      <c r="G12" s="19">
        <v>2095.0</v>
      </c>
      <c r="H12" s="19">
        <v>2908.0</v>
      </c>
      <c r="I12" s="20"/>
      <c r="J12" s="21">
        <v>-29.3919</v>
      </c>
      <c r="K12" s="21">
        <v>-51.3122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4300604.0</v>
      </c>
      <c r="B13" s="23" t="s">
        <v>3933</v>
      </c>
      <c r="C13" s="24">
        <v>183968.0</v>
      </c>
      <c r="D13" s="24">
        <v>95105.0</v>
      </c>
      <c r="E13" s="24">
        <v>100613.0</v>
      </c>
      <c r="F13" s="24">
        <v>195718.0</v>
      </c>
      <c r="G13" s="24">
        <v>0.0</v>
      </c>
      <c r="H13" s="24">
        <v>195718.0</v>
      </c>
      <c r="I13" s="25"/>
      <c r="J13" s="26">
        <v>-12.48</v>
      </c>
      <c r="K13" s="26">
        <v>-49.1247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4300638.0</v>
      </c>
      <c r="B14" s="18" t="s">
        <v>3935</v>
      </c>
      <c r="C14" s="19">
        <v>5740.0</v>
      </c>
      <c r="D14" s="19">
        <v>3282.0</v>
      </c>
      <c r="E14" s="19">
        <v>3073.0</v>
      </c>
      <c r="F14" s="19">
        <v>1866.0</v>
      </c>
      <c r="G14" s="19">
        <v>4489.0</v>
      </c>
      <c r="H14" s="19">
        <v>6355.0</v>
      </c>
      <c r="I14" s="20"/>
      <c r="J14" s="21">
        <v>-30.8783</v>
      </c>
      <c r="K14" s="21">
        <v>-52.2575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4300646.0</v>
      </c>
      <c r="B15" s="23" t="s">
        <v>3937</v>
      </c>
      <c r="C15" s="24">
        <v>7414.0</v>
      </c>
      <c r="D15" s="24">
        <v>3732.0</v>
      </c>
      <c r="E15" s="24">
        <v>3591.0</v>
      </c>
      <c r="F15" s="24">
        <v>3811.0</v>
      </c>
      <c r="G15" s="24">
        <v>3512.0</v>
      </c>
      <c r="H15" s="24">
        <v>7323.0</v>
      </c>
      <c r="I15" s="25"/>
      <c r="J15" s="26">
        <v>-27.3606</v>
      </c>
      <c r="K15" s="26">
        <v>-53.1817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4300661.0</v>
      </c>
      <c r="B16" s="18" t="s">
        <v>3939</v>
      </c>
      <c r="C16" s="19">
        <v>1113.0</v>
      </c>
      <c r="D16" s="19">
        <v>620.0</v>
      </c>
      <c r="E16" s="19">
        <v>596.0</v>
      </c>
      <c r="F16" s="19">
        <v>496.0</v>
      </c>
      <c r="G16" s="19">
        <v>720.0</v>
      </c>
      <c r="H16" s="19">
        <v>1216.0</v>
      </c>
      <c r="I16" s="20"/>
      <c r="J16" s="21">
        <v>-28.6306</v>
      </c>
      <c r="K16" s="21">
        <v>-51.5717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4300703.0</v>
      </c>
      <c r="B17" s="23" t="s">
        <v>3942</v>
      </c>
      <c r="C17" s="24">
        <v>6327.0</v>
      </c>
      <c r="D17" s="24">
        <v>3027.0</v>
      </c>
      <c r="E17" s="24">
        <v>3046.0</v>
      </c>
      <c r="F17" s="24">
        <v>2331.0</v>
      </c>
      <c r="G17" s="24">
        <v>3742.0</v>
      </c>
      <c r="H17" s="24">
        <v>6073.0</v>
      </c>
      <c r="I17" s="25"/>
      <c r="J17" s="26">
        <v>-28.9703</v>
      </c>
      <c r="K17" s="26">
        <v>-52.0047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4300802.0</v>
      </c>
      <c r="B18" s="18" t="s">
        <v>3943</v>
      </c>
      <c r="C18" s="19">
        <v>12918.0</v>
      </c>
      <c r="D18" s="19">
        <v>6407.0</v>
      </c>
      <c r="E18" s="19">
        <v>6430.0</v>
      </c>
      <c r="F18" s="19">
        <v>9235.0</v>
      </c>
      <c r="G18" s="19">
        <v>3602.0</v>
      </c>
      <c r="H18" s="19">
        <v>12837.0</v>
      </c>
      <c r="I18" s="20"/>
      <c r="J18" s="21">
        <v>-28.8583</v>
      </c>
      <c r="K18" s="21">
        <v>-51.2828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4300851.0</v>
      </c>
      <c r="B19" s="23" t="s">
        <v>3946</v>
      </c>
      <c r="C19" s="24">
        <v>3917.0</v>
      </c>
      <c r="D19" s="24">
        <v>1854.0</v>
      </c>
      <c r="E19" s="24">
        <v>1839.0</v>
      </c>
      <c r="F19" s="24">
        <v>2913.0</v>
      </c>
      <c r="G19" s="24">
        <v>780.0</v>
      </c>
      <c r="H19" s="24">
        <v>3693.0</v>
      </c>
      <c r="I19" s="25"/>
      <c r="J19" s="26">
        <v>-30.915</v>
      </c>
      <c r="K19" s="26">
        <v>-51.4978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4300877.0</v>
      </c>
      <c r="B20" s="18" t="s">
        <v>3948</v>
      </c>
      <c r="C20" s="19">
        <v>4032.0</v>
      </c>
      <c r="D20" s="19">
        <v>2458.0</v>
      </c>
      <c r="E20" s="19">
        <v>2410.0</v>
      </c>
      <c r="F20" s="19">
        <v>4000.0</v>
      </c>
      <c r="G20" s="19">
        <v>868.0</v>
      </c>
      <c r="H20" s="19">
        <v>4868.0</v>
      </c>
      <c r="I20" s="20"/>
      <c r="J20" s="21">
        <v>-29.6136</v>
      </c>
      <c r="K20" s="21">
        <v>-50.925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4300901.0</v>
      </c>
      <c r="B21" s="23" t="s">
        <v>3950</v>
      </c>
      <c r="C21" s="24">
        <v>7116.0</v>
      </c>
      <c r="D21" s="24">
        <v>3341.0</v>
      </c>
      <c r="E21" s="24">
        <v>3227.0</v>
      </c>
      <c r="F21" s="24">
        <v>3316.0</v>
      </c>
      <c r="G21" s="24">
        <v>3252.0</v>
      </c>
      <c r="H21" s="24">
        <v>6568.0</v>
      </c>
      <c r="I21" s="25"/>
      <c r="J21" s="26">
        <v>-27.3942</v>
      </c>
      <c r="K21" s="26">
        <v>-52.3003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4301008.0</v>
      </c>
      <c r="B22" s="18" t="s">
        <v>3953</v>
      </c>
      <c r="C22" s="19">
        <v>16951.0</v>
      </c>
      <c r="D22" s="19">
        <v>9353.0</v>
      </c>
      <c r="E22" s="19">
        <v>9430.0</v>
      </c>
      <c r="F22" s="19">
        <v>14663.0</v>
      </c>
      <c r="G22" s="19">
        <v>4120.0</v>
      </c>
      <c r="H22" s="19">
        <v>18783.0</v>
      </c>
      <c r="I22" s="20"/>
      <c r="J22" s="21">
        <v>-29.4011</v>
      </c>
      <c r="K22" s="21">
        <v>-51.945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4301073.0</v>
      </c>
      <c r="B23" s="23" t="s">
        <v>3955</v>
      </c>
      <c r="C23" s="24">
        <v>0.0</v>
      </c>
      <c r="D23" s="24">
        <v>1415.0</v>
      </c>
      <c r="E23" s="24">
        <v>1315.0</v>
      </c>
      <c r="F23" s="24">
        <v>454.0</v>
      </c>
      <c r="G23" s="24">
        <v>2276.0</v>
      </c>
      <c r="H23" s="24">
        <v>2730.0</v>
      </c>
      <c r="I23" s="25"/>
      <c r="J23" s="26">
        <v>-31.4414</v>
      </c>
      <c r="K23" s="26">
        <v>-52.4239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4301057.0</v>
      </c>
      <c r="B24" s="18" t="s">
        <v>3957</v>
      </c>
      <c r="C24" s="19">
        <v>5273.0</v>
      </c>
      <c r="D24" s="19">
        <v>3832.0</v>
      </c>
      <c r="E24" s="19">
        <v>3912.0</v>
      </c>
      <c r="F24" s="19">
        <v>7513.0</v>
      </c>
      <c r="G24" s="19">
        <v>231.0</v>
      </c>
      <c r="H24" s="19">
        <v>7744.0</v>
      </c>
      <c r="I24" s="20"/>
      <c r="J24" s="21">
        <v>-29.5514</v>
      </c>
      <c r="K24" s="21">
        <v>-49.8889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4301206.0</v>
      </c>
      <c r="B25" s="23" t="s">
        <v>3959</v>
      </c>
      <c r="C25" s="24">
        <v>12216.0</v>
      </c>
      <c r="D25" s="24">
        <v>6384.0</v>
      </c>
      <c r="E25" s="24">
        <v>6264.0</v>
      </c>
      <c r="F25" s="24">
        <v>5962.0</v>
      </c>
      <c r="G25" s="24">
        <v>6686.0</v>
      </c>
      <c r="H25" s="24">
        <v>12648.0</v>
      </c>
      <c r="I25" s="25"/>
      <c r="J25" s="26">
        <v>-29.3328</v>
      </c>
      <c r="K25" s="26">
        <v>-53.0933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4301107.0</v>
      </c>
      <c r="B26" s="18" t="s">
        <v>3960</v>
      </c>
      <c r="C26" s="19">
        <v>13335.0</v>
      </c>
      <c r="D26" s="19">
        <v>6636.0</v>
      </c>
      <c r="E26" s="19">
        <v>6972.0</v>
      </c>
      <c r="F26" s="19">
        <v>12958.0</v>
      </c>
      <c r="G26" s="19">
        <v>650.0</v>
      </c>
      <c r="H26" s="19">
        <v>13608.0</v>
      </c>
      <c r="I26" s="20"/>
      <c r="J26" s="21">
        <v>-30.0772</v>
      </c>
      <c r="K26" s="21">
        <v>-51.7292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4301305.0</v>
      </c>
      <c r="B27" s="23" t="s">
        <v>3963</v>
      </c>
      <c r="C27" s="24">
        <v>19152.0</v>
      </c>
      <c r="D27" s="24">
        <v>9175.0</v>
      </c>
      <c r="E27" s="24">
        <v>9294.0</v>
      </c>
      <c r="F27" s="24">
        <v>16086.0</v>
      </c>
      <c r="G27" s="24">
        <v>2383.0</v>
      </c>
      <c r="H27" s="24">
        <v>18469.0</v>
      </c>
      <c r="I27" s="25"/>
      <c r="J27" s="26">
        <v>-32.2375</v>
      </c>
      <c r="K27" s="26">
        <v>-53.0869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4301404.0</v>
      </c>
      <c r="B28" s="137" t="s">
        <v>3964</v>
      </c>
      <c r="C28" s="138">
        <v>10262.0</v>
      </c>
      <c r="D28" s="138">
        <v>5138.0</v>
      </c>
      <c r="E28" s="138">
        <v>5091.0</v>
      </c>
      <c r="F28" s="138">
        <v>6277.0</v>
      </c>
      <c r="G28" s="138">
        <v>3952.0</v>
      </c>
      <c r="H28" s="138">
        <v>10229.0</v>
      </c>
      <c r="I28" s="142"/>
      <c r="J28" s="21">
        <v>-28.8722</v>
      </c>
      <c r="K28" s="21">
        <v>-52.1753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4301503.0</v>
      </c>
      <c r="B29" s="23" t="s">
        <v>3967</v>
      </c>
      <c r="C29" s="24">
        <v>8173.0</v>
      </c>
      <c r="D29" s="24">
        <v>3487.0</v>
      </c>
      <c r="E29" s="24">
        <v>3610.0</v>
      </c>
      <c r="F29" s="24">
        <v>3657.0</v>
      </c>
      <c r="G29" s="24">
        <v>3440.0</v>
      </c>
      <c r="H29" s="24">
        <v>7097.0</v>
      </c>
      <c r="I29" s="25"/>
      <c r="J29" s="26">
        <v>-28.5169</v>
      </c>
      <c r="K29" s="26">
        <v>-53.9922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4301552.0</v>
      </c>
      <c r="B30" s="18" t="s">
        <v>3969</v>
      </c>
      <c r="C30" s="19">
        <v>3889.0</v>
      </c>
      <c r="D30" s="19">
        <v>1807.0</v>
      </c>
      <c r="E30" s="19">
        <v>1858.0</v>
      </c>
      <c r="F30" s="19">
        <v>1537.0</v>
      </c>
      <c r="G30" s="19">
        <v>2128.0</v>
      </c>
      <c r="H30" s="19">
        <v>3665.0</v>
      </c>
      <c r="I30" s="20"/>
      <c r="J30" s="21">
        <v>-27.6972</v>
      </c>
      <c r="K30" s="21">
        <v>-52.0494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4301602.0</v>
      </c>
      <c r="B31" s="23" t="s">
        <v>3972</v>
      </c>
      <c r="C31" s="24">
        <v>118767.0</v>
      </c>
      <c r="D31" s="24">
        <v>55794.0</v>
      </c>
      <c r="E31" s="24">
        <v>60998.0</v>
      </c>
      <c r="F31" s="24">
        <v>97762.0</v>
      </c>
      <c r="G31" s="24">
        <v>19030.0</v>
      </c>
      <c r="H31" s="24">
        <v>116792.0</v>
      </c>
      <c r="I31" s="25"/>
      <c r="J31" s="26">
        <v>-31.3314</v>
      </c>
      <c r="K31" s="26">
        <v>-54.1069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4301636.0</v>
      </c>
      <c r="B32" s="18" t="s">
        <v>3974</v>
      </c>
      <c r="C32" s="19">
        <v>7452.0</v>
      </c>
      <c r="D32" s="19">
        <v>5346.0</v>
      </c>
      <c r="E32" s="19">
        <v>5509.0</v>
      </c>
      <c r="F32" s="19">
        <v>10742.0</v>
      </c>
      <c r="G32" s="19">
        <v>113.0</v>
      </c>
      <c r="H32" s="19">
        <v>10855.0</v>
      </c>
      <c r="I32" s="20"/>
      <c r="J32" s="21">
        <v>-30.2475</v>
      </c>
      <c r="K32" s="21">
        <v>-50.2328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4301651.0</v>
      </c>
      <c r="B33" s="23" t="s">
        <v>3978</v>
      </c>
      <c r="C33" s="24">
        <v>5397.0</v>
      </c>
      <c r="D33" s="24">
        <v>2910.0</v>
      </c>
      <c r="E33" s="24">
        <v>2832.0</v>
      </c>
      <c r="F33" s="24">
        <v>2967.0</v>
      </c>
      <c r="G33" s="24">
        <v>2775.0</v>
      </c>
      <c r="H33" s="24">
        <v>5742.0</v>
      </c>
      <c r="I33" s="25"/>
      <c r="J33" s="26">
        <v>-29.3769</v>
      </c>
      <c r="K33" s="26">
        <v>-51.4956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4301701.0</v>
      </c>
      <c r="B34" s="18" t="s">
        <v>3980</v>
      </c>
      <c r="C34" s="19">
        <v>6927.0</v>
      </c>
      <c r="D34" s="19">
        <v>3296.0</v>
      </c>
      <c r="E34" s="19">
        <v>3233.0</v>
      </c>
      <c r="F34" s="19">
        <v>3966.0</v>
      </c>
      <c r="G34" s="19">
        <v>2563.0</v>
      </c>
      <c r="H34" s="19">
        <v>6529.0</v>
      </c>
      <c r="I34" s="20"/>
      <c r="J34" s="21">
        <v>-27.6208</v>
      </c>
      <c r="K34" s="21">
        <v>-52.3797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4301750.0</v>
      </c>
      <c r="B35" s="23" t="s">
        <v>3981</v>
      </c>
      <c r="C35" s="24">
        <v>6662.0</v>
      </c>
      <c r="D35" s="24">
        <v>3740.0</v>
      </c>
      <c r="E35" s="24">
        <v>3278.0</v>
      </c>
      <c r="F35" s="24">
        <v>697.0</v>
      </c>
      <c r="G35" s="24">
        <v>6321.0</v>
      </c>
      <c r="H35" s="24">
        <v>7018.0</v>
      </c>
      <c r="I35" s="25"/>
      <c r="J35" s="26">
        <v>-30.3883</v>
      </c>
      <c r="K35" s="26">
        <v>-51.7336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4301859.0</v>
      </c>
      <c r="B36" s="18" t="s">
        <v>3984</v>
      </c>
      <c r="C36" s="19">
        <v>2987.0</v>
      </c>
      <c r="D36" s="19">
        <v>1550.0</v>
      </c>
      <c r="E36" s="19">
        <v>1539.0</v>
      </c>
      <c r="F36" s="19">
        <v>1371.0</v>
      </c>
      <c r="G36" s="19">
        <v>1718.0</v>
      </c>
      <c r="H36" s="19">
        <v>3089.0</v>
      </c>
      <c r="I36" s="20"/>
      <c r="J36" s="21">
        <v>-27.1919</v>
      </c>
      <c r="K36" s="21">
        <v>-53.71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4301875.0</v>
      </c>
      <c r="B37" s="23" t="s">
        <v>3987</v>
      </c>
      <c r="C37" s="24">
        <v>3884.0</v>
      </c>
      <c r="D37" s="24">
        <v>2130.0</v>
      </c>
      <c r="E37" s="24">
        <v>1886.0</v>
      </c>
      <c r="F37" s="24">
        <v>2840.0</v>
      </c>
      <c r="G37" s="24">
        <v>1176.0</v>
      </c>
      <c r="H37" s="24">
        <v>4016.0</v>
      </c>
      <c r="I37" s="25"/>
      <c r="J37" s="26">
        <v>-30.2072</v>
      </c>
      <c r="K37" s="26">
        <v>-57.5547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4301909.0</v>
      </c>
      <c r="B38" s="18" t="s">
        <v>3989</v>
      </c>
      <c r="C38" s="19">
        <v>11845.0</v>
      </c>
      <c r="D38" s="19">
        <v>6252.0</v>
      </c>
      <c r="E38" s="19">
        <v>6316.0</v>
      </c>
      <c r="F38" s="19">
        <v>9291.0</v>
      </c>
      <c r="G38" s="19">
        <v>3277.0</v>
      </c>
      <c r="H38" s="19">
        <v>12568.0</v>
      </c>
      <c r="I38" s="20"/>
      <c r="J38" s="21">
        <v>-30.2911</v>
      </c>
      <c r="K38" s="21">
        <v>-51.3011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4301925.0</v>
      </c>
      <c r="B39" s="23" t="s">
        <v>3992</v>
      </c>
      <c r="C39" s="24">
        <v>2414.0</v>
      </c>
      <c r="D39" s="24">
        <v>1049.0</v>
      </c>
      <c r="E39" s="24">
        <v>954.0</v>
      </c>
      <c r="F39" s="24">
        <v>403.0</v>
      </c>
      <c r="G39" s="24">
        <v>1600.0</v>
      </c>
      <c r="H39" s="24">
        <v>2003.0</v>
      </c>
      <c r="I39" s="25"/>
      <c r="J39" s="26">
        <v>-27.4089</v>
      </c>
      <c r="K39" s="26">
        <v>-52.4097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4301958.0</v>
      </c>
      <c r="B40" s="18" t="s">
        <v>3994</v>
      </c>
      <c r="C40" s="19">
        <v>2231.0</v>
      </c>
      <c r="D40" s="19">
        <v>1177.0</v>
      </c>
      <c r="E40" s="19">
        <v>1190.0</v>
      </c>
      <c r="F40" s="19">
        <v>1522.0</v>
      </c>
      <c r="G40" s="19">
        <v>845.0</v>
      </c>
      <c r="H40" s="19">
        <v>2367.0</v>
      </c>
      <c r="I40" s="20"/>
      <c r="J40" s="21">
        <v>-27.9231</v>
      </c>
      <c r="K40" s="21">
        <v>-53.0392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4301800.0</v>
      </c>
      <c r="B41" s="23" t="s">
        <v>3076</v>
      </c>
      <c r="C41" s="24">
        <v>5592.0</v>
      </c>
      <c r="D41" s="24">
        <v>2691.0</v>
      </c>
      <c r="E41" s="24">
        <v>2664.0</v>
      </c>
      <c r="F41" s="24">
        <v>3035.0</v>
      </c>
      <c r="G41" s="24">
        <v>2320.0</v>
      </c>
      <c r="H41" s="24">
        <v>5355.0</v>
      </c>
      <c r="I41" s="25"/>
      <c r="J41" s="26">
        <v>-26.2542</v>
      </c>
      <c r="K41" s="26">
        <v>-53.6333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4302006.0</v>
      </c>
      <c r="B42" s="18" t="s">
        <v>3999</v>
      </c>
      <c r="C42" s="19">
        <v>11347.0</v>
      </c>
      <c r="D42" s="19">
        <v>5729.0</v>
      </c>
      <c r="E42" s="19">
        <v>5404.0</v>
      </c>
      <c r="F42" s="19">
        <v>3531.0</v>
      </c>
      <c r="G42" s="19">
        <v>7602.0</v>
      </c>
      <c r="H42" s="19">
        <v>11133.0</v>
      </c>
      <c r="I42" s="20"/>
      <c r="J42" s="21">
        <v>-29.0933</v>
      </c>
      <c r="K42" s="21">
        <v>-52.5828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4302055.0</v>
      </c>
      <c r="B43" s="23" t="s">
        <v>4002</v>
      </c>
      <c r="C43" s="24">
        <v>2727.0</v>
      </c>
      <c r="D43" s="24">
        <v>1195.0</v>
      </c>
      <c r="E43" s="24">
        <v>1112.0</v>
      </c>
      <c r="F43" s="24">
        <v>341.0</v>
      </c>
      <c r="G43" s="24">
        <v>1966.0</v>
      </c>
      <c r="H43" s="24">
        <v>2307.0</v>
      </c>
      <c r="I43" s="25"/>
      <c r="J43" s="26">
        <v>-27.51</v>
      </c>
      <c r="K43" s="26">
        <v>-52.5978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4302105.0</v>
      </c>
      <c r="B44" s="18" t="s">
        <v>4004</v>
      </c>
      <c r="C44" s="19">
        <v>91486.0</v>
      </c>
      <c r="D44" s="19">
        <v>52713.0</v>
      </c>
      <c r="E44" s="19">
        <v>54628.0</v>
      </c>
      <c r="F44" s="19">
        <v>99121.0</v>
      </c>
      <c r="G44" s="19">
        <v>8220.0</v>
      </c>
      <c r="H44" s="19">
        <v>107341.0</v>
      </c>
      <c r="I44" s="20"/>
      <c r="J44" s="21">
        <v>-29.1714</v>
      </c>
      <c r="K44" s="21">
        <v>-51.5192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4302154.0</v>
      </c>
      <c r="B45" s="23" t="s">
        <v>4006</v>
      </c>
      <c r="C45" s="24">
        <v>2188.0</v>
      </c>
      <c r="D45" s="24">
        <v>1056.0</v>
      </c>
      <c r="E45" s="24">
        <v>1058.0</v>
      </c>
      <c r="F45" s="24">
        <v>886.0</v>
      </c>
      <c r="G45" s="24">
        <v>1228.0</v>
      </c>
      <c r="H45" s="24">
        <v>2114.0</v>
      </c>
      <c r="I45" s="25"/>
      <c r="J45" s="26">
        <v>-27.6631</v>
      </c>
      <c r="K45" s="26">
        <v>-53.3142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4302204.0</v>
      </c>
      <c r="B46" s="18" t="s">
        <v>4008</v>
      </c>
      <c r="C46" s="19">
        <v>6587.0</v>
      </c>
      <c r="D46" s="19">
        <v>3294.0</v>
      </c>
      <c r="E46" s="19">
        <v>3282.0</v>
      </c>
      <c r="F46" s="19">
        <v>4368.0</v>
      </c>
      <c r="G46" s="19">
        <v>2208.0</v>
      </c>
      <c r="H46" s="19">
        <v>6576.0</v>
      </c>
      <c r="I46" s="20"/>
      <c r="J46" s="21">
        <v>-27.6686</v>
      </c>
      <c r="K46" s="21">
        <v>-54.11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4302220.0</v>
      </c>
      <c r="B47" s="23" t="s">
        <v>4010</v>
      </c>
      <c r="C47" s="24">
        <v>0.0</v>
      </c>
      <c r="D47" s="24">
        <v>1257.0</v>
      </c>
      <c r="E47" s="24">
        <v>1184.0</v>
      </c>
      <c r="F47" s="24">
        <v>472.0</v>
      </c>
      <c r="G47" s="24">
        <v>1969.0</v>
      </c>
      <c r="H47" s="24">
        <v>2441.0</v>
      </c>
      <c r="I47" s="25"/>
      <c r="J47" s="26">
        <v>-28.606944444444444</v>
      </c>
      <c r="K47" s="26">
        <v>-53.815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4302238.0</v>
      </c>
      <c r="B48" s="18" t="s">
        <v>4012</v>
      </c>
      <c r="C48" s="19">
        <v>0.0</v>
      </c>
      <c r="D48" s="19">
        <v>1243.0</v>
      </c>
      <c r="E48" s="19">
        <v>1182.0</v>
      </c>
      <c r="F48" s="19">
        <v>724.0</v>
      </c>
      <c r="G48" s="19">
        <v>1701.0</v>
      </c>
      <c r="H48" s="19">
        <v>2425.0</v>
      </c>
      <c r="I48" s="20"/>
      <c r="J48" s="21">
        <v>-28.8178</v>
      </c>
      <c r="K48" s="21">
        <v>-53.3875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4302253.0</v>
      </c>
      <c r="B49" s="23" t="s">
        <v>4015</v>
      </c>
      <c r="C49" s="24">
        <v>2840.0</v>
      </c>
      <c r="D49" s="24">
        <v>1467.0</v>
      </c>
      <c r="E49" s="24">
        <v>1311.0</v>
      </c>
      <c r="F49" s="24">
        <v>391.0</v>
      </c>
      <c r="G49" s="24">
        <v>2387.0</v>
      </c>
      <c r="H49" s="24">
        <v>2778.0</v>
      </c>
      <c r="I49" s="25"/>
      <c r="J49" s="26">
        <v>-29.3508</v>
      </c>
      <c r="K49" s="26">
        <v>-51.6758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4302303.0</v>
      </c>
      <c r="B50" s="18" t="s">
        <v>2550</v>
      </c>
      <c r="C50" s="19">
        <v>12014.0</v>
      </c>
      <c r="D50" s="19">
        <v>5720.0</v>
      </c>
      <c r="E50" s="19">
        <v>5836.0</v>
      </c>
      <c r="F50" s="19">
        <v>8595.0</v>
      </c>
      <c r="G50" s="19">
        <v>2961.0</v>
      </c>
      <c r="H50" s="19">
        <v>11556.0</v>
      </c>
      <c r="I50" s="20"/>
      <c r="J50" s="21">
        <v>-5.9839</v>
      </c>
      <c r="K50" s="21">
        <v>-35.5814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4302352.0</v>
      </c>
      <c r="B51" s="23" t="s">
        <v>4018</v>
      </c>
      <c r="C51" s="24">
        <v>9494.0</v>
      </c>
      <c r="D51" s="24">
        <v>6031.0</v>
      </c>
      <c r="E51" s="24">
        <v>5761.0</v>
      </c>
      <c r="F51" s="24">
        <v>9201.0</v>
      </c>
      <c r="G51" s="24">
        <v>2591.0</v>
      </c>
      <c r="H51" s="24">
        <v>11792.0</v>
      </c>
      <c r="I51" s="25"/>
      <c r="J51" s="26">
        <v>-29.4889</v>
      </c>
      <c r="K51" s="26">
        <v>-51.3533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4302378.0</v>
      </c>
      <c r="B52" s="18" t="s">
        <v>4019</v>
      </c>
      <c r="C52" s="19">
        <v>2831.0</v>
      </c>
      <c r="D52" s="19">
        <v>1167.0</v>
      </c>
      <c r="E52" s="19">
        <v>1161.0</v>
      </c>
      <c r="F52" s="19">
        <v>1146.0</v>
      </c>
      <c r="G52" s="19">
        <v>1182.0</v>
      </c>
      <c r="H52" s="19">
        <v>2328.0</v>
      </c>
      <c r="I52" s="20"/>
      <c r="J52" s="21">
        <v>-27.5436</v>
      </c>
      <c r="K52" s="21">
        <v>-53.8658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4302402.0</v>
      </c>
      <c r="B53" s="23" t="s">
        <v>4022</v>
      </c>
      <c r="C53" s="24">
        <v>10788.0</v>
      </c>
      <c r="D53" s="24">
        <v>5655.0</v>
      </c>
      <c r="E53" s="24">
        <v>5817.0</v>
      </c>
      <c r="F53" s="24">
        <v>9162.0</v>
      </c>
      <c r="G53" s="24">
        <v>2310.0</v>
      </c>
      <c r="H53" s="24">
        <v>11472.0</v>
      </c>
      <c r="I53" s="25"/>
      <c r="J53" s="26">
        <v>-29.6089</v>
      </c>
      <c r="K53" s="26">
        <v>-51.9431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4302451.0</v>
      </c>
      <c r="B54" s="18" t="s">
        <v>4024</v>
      </c>
      <c r="C54" s="19">
        <v>7825.0</v>
      </c>
      <c r="D54" s="19">
        <v>3937.0</v>
      </c>
      <c r="E54" s="19">
        <v>3736.0</v>
      </c>
      <c r="F54" s="19">
        <v>1672.0</v>
      </c>
      <c r="G54" s="19">
        <v>6001.0</v>
      </c>
      <c r="H54" s="19">
        <v>7673.0</v>
      </c>
      <c r="I54" s="20"/>
      <c r="J54" s="21">
        <v>-29.3039</v>
      </c>
      <c r="K54" s="21">
        <v>-52.4294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4302501.0</v>
      </c>
      <c r="B55" s="67" t="s">
        <v>4025</v>
      </c>
      <c r="C55" s="68">
        <v>7757.0</v>
      </c>
      <c r="D55" s="68">
        <v>3510.0</v>
      </c>
      <c r="E55" s="68">
        <v>3377.0</v>
      </c>
      <c r="F55" s="68">
        <v>3682.0</v>
      </c>
      <c r="G55" s="68">
        <v>3205.0</v>
      </c>
      <c r="H55" s="68">
        <v>6887.0</v>
      </c>
      <c r="I55" s="147"/>
      <c r="J55" s="26">
        <v>-28.73</v>
      </c>
      <c r="K55" s="26">
        <v>-54.9003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4302584.0</v>
      </c>
      <c r="B56" s="18" t="s">
        <v>4027</v>
      </c>
      <c r="C56" s="19">
        <v>0.0</v>
      </c>
      <c r="D56" s="19">
        <v>1100.0</v>
      </c>
      <c r="E56" s="19">
        <v>1100.0</v>
      </c>
      <c r="F56" s="19">
        <v>629.0</v>
      </c>
      <c r="G56" s="19">
        <v>1571.0</v>
      </c>
      <c r="H56" s="19">
        <v>2200.0</v>
      </c>
      <c r="I56" s="20"/>
      <c r="J56" s="21">
        <v>-28.367777777777782</v>
      </c>
      <c r="K56" s="21">
        <v>-53.77083333333333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4302600.0</v>
      </c>
      <c r="B57" s="23" t="s">
        <v>4030</v>
      </c>
      <c r="C57" s="24">
        <v>4198.0</v>
      </c>
      <c r="D57" s="24">
        <v>1866.0</v>
      </c>
      <c r="E57" s="24">
        <v>1836.0</v>
      </c>
      <c r="F57" s="24">
        <v>2282.0</v>
      </c>
      <c r="G57" s="24">
        <v>1420.0</v>
      </c>
      <c r="H57" s="24">
        <v>3702.0</v>
      </c>
      <c r="I57" s="25"/>
      <c r="J57" s="26">
        <v>-27.6139</v>
      </c>
      <c r="K57" s="26">
        <v>-53.7394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4302659.0</v>
      </c>
      <c r="B58" s="18" t="s">
        <v>4031</v>
      </c>
      <c r="C58" s="19">
        <v>4372.0</v>
      </c>
      <c r="D58" s="19">
        <v>2399.0</v>
      </c>
      <c r="E58" s="19">
        <v>2278.0</v>
      </c>
      <c r="F58" s="19">
        <v>2296.0</v>
      </c>
      <c r="G58" s="19">
        <v>2381.0</v>
      </c>
      <c r="H58" s="19">
        <v>4677.0</v>
      </c>
      <c r="I58" s="20"/>
      <c r="J58" s="21">
        <v>-29.5453</v>
      </c>
      <c r="K58" s="21">
        <v>-51.5861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4302709.0</v>
      </c>
      <c r="B59" s="23" t="s">
        <v>4033</v>
      </c>
      <c r="C59" s="24">
        <v>20322.0</v>
      </c>
      <c r="D59" s="24">
        <v>10032.0</v>
      </c>
      <c r="E59" s="24">
        <v>10373.0</v>
      </c>
      <c r="F59" s="24">
        <v>19331.0</v>
      </c>
      <c r="G59" s="24">
        <v>1074.0</v>
      </c>
      <c r="H59" s="24">
        <v>20405.0</v>
      </c>
      <c r="I59" s="25"/>
      <c r="J59" s="26">
        <v>-30.1197</v>
      </c>
      <c r="K59" s="26">
        <v>-51.9622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4302808.0</v>
      </c>
      <c r="B60" s="18" t="s">
        <v>4035</v>
      </c>
      <c r="C60" s="19">
        <v>34643.0</v>
      </c>
      <c r="D60" s="19">
        <v>16333.0</v>
      </c>
      <c r="E60" s="19">
        <v>17367.0</v>
      </c>
      <c r="F60" s="19">
        <v>25420.0</v>
      </c>
      <c r="G60" s="19">
        <v>8280.0</v>
      </c>
      <c r="H60" s="19">
        <v>33700.0</v>
      </c>
      <c r="I60" s="20"/>
      <c r="J60" s="21">
        <v>-30.5122</v>
      </c>
      <c r="K60" s="21">
        <v>-53.4914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4302907.0</v>
      </c>
      <c r="B61" s="23" t="s">
        <v>4038</v>
      </c>
      <c r="C61" s="24">
        <v>15311.0</v>
      </c>
      <c r="D61" s="24">
        <v>6839.0</v>
      </c>
      <c r="E61" s="24">
        <v>6846.0</v>
      </c>
      <c r="F61" s="24">
        <v>11964.0</v>
      </c>
      <c r="G61" s="24">
        <v>1721.0</v>
      </c>
      <c r="H61" s="24">
        <v>13685.0</v>
      </c>
      <c r="I61" s="25"/>
      <c r="J61" s="26">
        <v>-29.8836</v>
      </c>
      <c r="K61" s="26">
        <v>-54.825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4303004.0</v>
      </c>
      <c r="B62" s="18" t="s">
        <v>4039</v>
      </c>
      <c r="C62" s="19">
        <v>87873.0</v>
      </c>
      <c r="D62" s="19">
        <v>40381.0</v>
      </c>
      <c r="E62" s="19">
        <v>43446.0</v>
      </c>
      <c r="F62" s="19">
        <v>71699.0</v>
      </c>
      <c r="G62" s="19">
        <v>12128.0</v>
      </c>
      <c r="H62" s="19">
        <v>83827.0</v>
      </c>
      <c r="I62" s="20"/>
      <c r="J62" s="21">
        <v>-30.0392</v>
      </c>
      <c r="K62" s="21">
        <v>-52.8939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4303103.0</v>
      </c>
      <c r="B63" s="23" t="s">
        <v>3222</v>
      </c>
      <c r="C63" s="24">
        <v>107564.0</v>
      </c>
      <c r="D63" s="24">
        <v>57162.0</v>
      </c>
      <c r="E63" s="24">
        <v>61132.0</v>
      </c>
      <c r="F63" s="24">
        <v>118294.0</v>
      </c>
      <c r="G63" s="24">
        <v>0.0</v>
      </c>
      <c r="H63" s="24">
        <v>118294.0</v>
      </c>
      <c r="I63" s="25"/>
      <c r="J63" s="26">
        <v>-6.1222</v>
      </c>
      <c r="K63" s="26">
        <v>-47.9214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4303202.0</v>
      </c>
      <c r="B64" s="18" t="s">
        <v>4042</v>
      </c>
      <c r="C64" s="19">
        <v>4770.0</v>
      </c>
      <c r="D64" s="19">
        <v>2412.0</v>
      </c>
      <c r="E64" s="19">
        <v>2453.0</v>
      </c>
      <c r="F64" s="19">
        <v>1626.0</v>
      </c>
      <c r="G64" s="19">
        <v>3239.0</v>
      </c>
      <c r="H64" s="19">
        <v>4865.0</v>
      </c>
      <c r="I64" s="20"/>
      <c r="J64" s="21">
        <v>-27.7703</v>
      </c>
      <c r="K64" s="21">
        <v>-51.6603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4303301.0</v>
      </c>
      <c r="B65" s="23" t="s">
        <v>4044</v>
      </c>
      <c r="C65" s="24">
        <v>7243.0</v>
      </c>
      <c r="D65" s="24">
        <v>2532.0</v>
      </c>
      <c r="E65" s="24">
        <v>2422.0</v>
      </c>
      <c r="F65" s="24">
        <v>2745.0</v>
      </c>
      <c r="G65" s="24">
        <v>2209.0</v>
      </c>
      <c r="H65" s="24">
        <v>4954.0</v>
      </c>
      <c r="I65" s="25"/>
      <c r="J65" s="26">
        <v>-28.2878</v>
      </c>
      <c r="K65" s="26">
        <v>-54.6383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4303400.0</v>
      </c>
      <c r="B66" s="18" t="s">
        <v>2574</v>
      </c>
      <c r="C66" s="19">
        <v>5580.0</v>
      </c>
      <c r="D66" s="19">
        <v>2585.0</v>
      </c>
      <c r="E66" s="19">
        <v>2486.0</v>
      </c>
      <c r="F66" s="19">
        <v>1594.0</v>
      </c>
      <c r="G66" s="19">
        <v>3477.0</v>
      </c>
      <c r="H66" s="19">
        <v>5071.0</v>
      </c>
      <c r="I66" s="20"/>
      <c r="J66" s="21">
        <v>-27.2744</v>
      </c>
      <c r="K66" s="21">
        <v>-53.4322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4303509.0</v>
      </c>
      <c r="B67" s="23" t="s">
        <v>4047</v>
      </c>
      <c r="C67" s="24">
        <v>60383.0</v>
      </c>
      <c r="D67" s="24">
        <v>30895.0</v>
      </c>
      <c r="E67" s="24">
        <v>31864.0</v>
      </c>
      <c r="F67" s="24">
        <v>49355.0</v>
      </c>
      <c r="G67" s="24">
        <v>13404.0</v>
      </c>
      <c r="H67" s="24">
        <v>62759.0</v>
      </c>
      <c r="I67" s="25"/>
      <c r="J67" s="26">
        <v>-30.8511</v>
      </c>
      <c r="K67" s="26">
        <v>-51.8122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4303558.0</v>
      </c>
      <c r="B68" s="18" t="s">
        <v>4049</v>
      </c>
      <c r="C68" s="19">
        <v>2498.0</v>
      </c>
      <c r="D68" s="19">
        <v>1291.0</v>
      </c>
      <c r="E68" s="19">
        <v>1300.0</v>
      </c>
      <c r="F68" s="19">
        <v>1095.0</v>
      </c>
      <c r="G68" s="19">
        <v>1496.0</v>
      </c>
      <c r="H68" s="19">
        <v>2591.0</v>
      </c>
      <c r="I68" s="20"/>
      <c r="J68" s="21">
        <v>-28.5872</v>
      </c>
      <c r="K68" s="21">
        <v>-52.2019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4303608.0</v>
      </c>
      <c r="B69" s="23" t="s">
        <v>4051</v>
      </c>
      <c r="C69" s="24">
        <v>6840.0</v>
      </c>
      <c r="D69" s="24">
        <v>3350.0</v>
      </c>
      <c r="E69" s="24">
        <v>3195.0</v>
      </c>
      <c r="F69" s="24">
        <v>3041.0</v>
      </c>
      <c r="G69" s="24">
        <v>3504.0</v>
      </c>
      <c r="H69" s="24">
        <v>6545.0</v>
      </c>
      <c r="I69" s="25"/>
      <c r="J69" s="26">
        <v>-29.0478</v>
      </c>
      <c r="K69" s="26">
        <v>-50.1447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4303673.0</v>
      </c>
      <c r="B70" s="18" t="s">
        <v>4053</v>
      </c>
      <c r="C70" s="19">
        <v>3170.0</v>
      </c>
      <c r="D70" s="19">
        <v>1674.0</v>
      </c>
      <c r="E70" s="19">
        <v>1573.0</v>
      </c>
      <c r="F70" s="19">
        <v>1232.0</v>
      </c>
      <c r="G70" s="19">
        <v>2015.0</v>
      </c>
      <c r="H70" s="19">
        <v>3247.0</v>
      </c>
      <c r="I70" s="20"/>
      <c r="J70" s="21">
        <v>-28.7947</v>
      </c>
      <c r="K70" s="21">
        <v>-51.0928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4303707.0</v>
      </c>
      <c r="B71" s="23" t="s">
        <v>4056</v>
      </c>
      <c r="C71" s="24">
        <v>7014.0</v>
      </c>
      <c r="D71" s="24">
        <v>3055.0</v>
      </c>
      <c r="E71" s="24">
        <v>3062.0</v>
      </c>
      <c r="F71" s="24">
        <v>2188.0</v>
      </c>
      <c r="G71" s="24">
        <v>3929.0</v>
      </c>
      <c r="H71" s="24">
        <v>6117.0</v>
      </c>
      <c r="I71" s="25"/>
      <c r="J71" s="26">
        <v>-27.9889</v>
      </c>
      <c r="K71" s="26">
        <v>-54.8394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4303806.0</v>
      </c>
      <c r="B72" s="18" t="s">
        <v>4057</v>
      </c>
      <c r="C72" s="19">
        <v>8258.0</v>
      </c>
      <c r="D72" s="19">
        <v>2651.0</v>
      </c>
      <c r="E72" s="19">
        <v>2858.0</v>
      </c>
      <c r="F72" s="19">
        <v>4220.0</v>
      </c>
      <c r="G72" s="19">
        <v>1289.0</v>
      </c>
      <c r="H72" s="19">
        <v>5509.0</v>
      </c>
      <c r="I72" s="20"/>
      <c r="J72" s="21">
        <v>-27.7158</v>
      </c>
      <c r="K72" s="21">
        <v>-52.6275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4303905.0</v>
      </c>
      <c r="B73" s="23" t="s">
        <v>4060</v>
      </c>
      <c r="C73" s="24">
        <v>54018.0</v>
      </c>
      <c r="D73" s="24">
        <v>29474.0</v>
      </c>
      <c r="E73" s="24">
        <v>30607.0</v>
      </c>
      <c r="F73" s="24">
        <v>57345.0</v>
      </c>
      <c r="G73" s="24">
        <v>2736.0</v>
      </c>
      <c r="H73" s="24">
        <v>60081.0</v>
      </c>
      <c r="I73" s="25"/>
      <c r="J73" s="26">
        <v>-29.6789</v>
      </c>
      <c r="K73" s="26">
        <v>-51.0533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4304002.0</v>
      </c>
      <c r="B74" s="18" t="s">
        <v>4061</v>
      </c>
      <c r="C74" s="19">
        <v>6721.0</v>
      </c>
      <c r="D74" s="19">
        <v>2684.0</v>
      </c>
      <c r="E74" s="19">
        <v>2775.0</v>
      </c>
      <c r="F74" s="19">
        <v>4109.0</v>
      </c>
      <c r="G74" s="19">
        <v>1350.0</v>
      </c>
      <c r="H74" s="19">
        <v>5459.0</v>
      </c>
      <c r="I74" s="20"/>
      <c r="J74" s="21">
        <v>-27.6753</v>
      </c>
      <c r="K74" s="21">
        <v>-53.8033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4304101.0</v>
      </c>
      <c r="B75" s="23" t="s">
        <v>4064</v>
      </c>
      <c r="C75" s="24">
        <v>3785.0</v>
      </c>
      <c r="D75" s="24">
        <v>1754.0</v>
      </c>
      <c r="E75" s="24">
        <v>1740.0</v>
      </c>
      <c r="F75" s="24">
        <v>2006.0</v>
      </c>
      <c r="G75" s="24">
        <v>1488.0</v>
      </c>
      <c r="H75" s="24">
        <v>3494.0</v>
      </c>
      <c r="I75" s="25"/>
      <c r="J75" s="26">
        <v>-28.8861</v>
      </c>
      <c r="K75" s="26">
        <v>-52.9986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4304200.0</v>
      </c>
      <c r="B76" s="18" t="s">
        <v>4066</v>
      </c>
      <c r="C76" s="19">
        <v>29585.0</v>
      </c>
      <c r="D76" s="19">
        <v>14756.0</v>
      </c>
      <c r="E76" s="19">
        <v>15420.0</v>
      </c>
      <c r="F76" s="19">
        <v>15715.0</v>
      </c>
      <c r="G76" s="19">
        <v>14461.0</v>
      </c>
      <c r="H76" s="19">
        <v>30176.0</v>
      </c>
      <c r="I76" s="20"/>
      <c r="J76" s="21">
        <v>-29.6692</v>
      </c>
      <c r="K76" s="21">
        <v>-52.7889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4304309.0</v>
      </c>
      <c r="B77" s="23" t="s">
        <v>4068</v>
      </c>
      <c r="C77" s="24">
        <v>7092.0</v>
      </c>
      <c r="D77" s="24">
        <v>3318.0</v>
      </c>
      <c r="E77" s="24">
        <v>3217.0</v>
      </c>
      <c r="F77" s="24">
        <v>1846.0</v>
      </c>
      <c r="G77" s="24">
        <v>4689.0</v>
      </c>
      <c r="H77" s="24">
        <v>6535.0</v>
      </c>
      <c r="I77" s="25"/>
      <c r="J77" s="26">
        <v>-27.9519</v>
      </c>
      <c r="K77" s="26">
        <v>-54.7519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4304358.0</v>
      </c>
      <c r="B78" s="18" t="s">
        <v>4070</v>
      </c>
      <c r="C78" s="19">
        <v>8065.0</v>
      </c>
      <c r="D78" s="19">
        <v>4486.0</v>
      </c>
      <c r="E78" s="19">
        <v>4290.0</v>
      </c>
      <c r="F78" s="19">
        <v>2600.0</v>
      </c>
      <c r="G78" s="19">
        <v>6176.0</v>
      </c>
      <c r="H78" s="19">
        <v>8776.0</v>
      </c>
      <c r="I78" s="20"/>
      <c r="J78" s="21">
        <v>-31.5581</v>
      </c>
      <c r="K78" s="21">
        <v>-53.6725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4304408.0</v>
      </c>
      <c r="B79" s="23" t="s">
        <v>4072</v>
      </c>
      <c r="C79" s="24">
        <v>33625.0</v>
      </c>
      <c r="D79" s="24">
        <v>19127.0</v>
      </c>
      <c r="E79" s="24">
        <v>20111.0</v>
      </c>
      <c r="F79" s="24">
        <v>35840.0</v>
      </c>
      <c r="G79" s="24">
        <v>3398.0</v>
      </c>
      <c r="H79" s="24">
        <v>39238.0</v>
      </c>
      <c r="I79" s="25"/>
      <c r="J79" s="26">
        <v>-29.3656</v>
      </c>
      <c r="K79" s="26">
        <v>-50.8156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4304507.0</v>
      </c>
      <c r="B80" s="18" t="s">
        <v>4074</v>
      </c>
      <c r="C80" s="19">
        <v>51447.0</v>
      </c>
      <c r="D80" s="19">
        <v>26857.0</v>
      </c>
      <c r="E80" s="19">
        <v>26411.0</v>
      </c>
      <c r="F80" s="19">
        <v>19696.0</v>
      </c>
      <c r="G80" s="19">
        <v>33572.0</v>
      </c>
      <c r="H80" s="19">
        <v>53268.0</v>
      </c>
      <c r="I80" s="20"/>
      <c r="J80" s="21">
        <v>-31.395</v>
      </c>
      <c r="K80" s="21">
        <v>-52.6756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4304606.0</v>
      </c>
      <c r="B81" s="23" t="s">
        <v>4077</v>
      </c>
      <c r="C81" s="24">
        <v>306093.0</v>
      </c>
      <c r="D81" s="24">
        <v>156014.0</v>
      </c>
      <c r="E81" s="24">
        <v>168011.0</v>
      </c>
      <c r="F81" s="24">
        <v>324025.0</v>
      </c>
      <c r="G81" s="24">
        <v>0.0</v>
      </c>
      <c r="H81" s="24">
        <v>324025.0</v>
      </c>
      <c r="I81" s="25"/>
      <c r="J81" s="26">
        <v>-29.9178</v>
      </c>
      <c r="K81" s="26">
        <v>-51.1836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4304614.0</v>
      </c>
      <c r="B82" s="137" t="s">
        <v>4078</v>
      </c>
      <c r="C82" s="138">
        <v>0.0</v>
      </c>
      <c r="D82" s="138">
        <v>959.0</v>
      </c>
      <c r="E82" s="138">
        <v>848.0</v>
      </c>
      <c r="F82" s="138">
        <v>411.0</v>
      </c>
      <c r="G82" s="138">
        <v>1396.0</v>
      </c>
      <c r="H82" s="138">
        <v>1807.0</v>
      </c>
      <c r="I82" s="142"/>
      <c r="J82" s="21">
        <v>-29.322777777777773</v>
      </c>
      <c r="K82" s="21">
        <v>-52.400555555555556</v>
      </c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ht="15.75" customHeight="1">
      <c r="A83" s="22">
        <v>4304622.0</v>
      </c>
      <c r="B83" s="23" t="s">
        <v>4081</v>
      </c>
      <c r="C83" s="24">
        <v>0.0</v>
      </c>
      <c r="D83" s="24">
        <v>942.0</v>
      </c>
      <c r="E83" s="24">
        <v>811.0</v>
      </c>
      <c r="F83" s="24">
        <v>499.0</v>
      </c>
      <c r="G83" s="24">
        <v>1254.0</v>
      </c>
      <c r="H83" s="24">
        <v>1753.0</v>
      </c>
      <c r="I83" s="25"/>
      <c r="J83" s="26">
        <v>-28.127777777777773</v>
      </c>
      <c r="K83" s="26">
        <v>-51.395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4304630.0</v>
      </c>
      <c r="B84" s="18" t="s">
        <v>4084</v>
      </c>
      <c r="C84" s="19">
        <v>30498.0</v>
      </c>
      <c r="D84" s="19">
        <v>20625.0</v>
      </c>
      <c r="E84" s="19">
        <v>21422.0</v>
      </c>
      <c r="F84" s="19">
        <v>41794.0</v>
      </c>
      <c r="G84" s="19">
        <v>253.0</v>
      </c>
      <c r="H84" s="19">
        <v>42047.0</v>
      </c>
      <c r="I84" s="20"/>
      <c r="J84" s="21">
        <v>-29.7456</v>
      </c>
      <c r="K84" s="21">
        <v>-50.0097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4304655.0</v>
      </c>
      <c r="B85" s="23" t="s">
        <v>4087</v>
      </c>
      <c r="C85" s="24">
        <v>0.0</v>
      </c>
      <c r="D85" s="24">
        <v>1625.0</v>
      </c>
      <c r="E85" s="24">
        <v>1482.0</v>
      </c>
      <c r="F85" s="24">
        <v>519.0</v>
      </c>
      <c r="G85" s="24">
        <v>2588.0</v>
      </c>
      <c r="H85" s="24">
        <v>3107.0</v>
      </c>
      <c r="I85" s="25"/>
      <c r="J85" s="26">
        <v>-28.934444444444445</v>
      </c>
      <c r="K85" s="26">
        <v>-54.556111111111115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4304663.0</v>
      </c>
      <c r="B86" s="18" t="s">
        <v>4088</v>
      </c>
      <c r="C86" s="19">
        <v>23718.0</v>
      </c>
      <c r="D86" s="19">
        <v>11962.0</v>
      </c>
      <c r="E86" s="19">
        <v>12332.0</v>
      </c>
      <c r="F86" s="19">
        <v>22378.0</v>
      </c>
      <c r="G86" s="19">
        <v>1916.0</v>
      </c>
      <c r="H86" s="19">
        <v>24294.0</v>
      </c>
      <c r="I86" s="20"/>
      <c r="J86" s="21">
        <v>-31.7633</v>
      </c>
      <c r="K86" s="21">
        <v>-52.4839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4304689.0</v>
      </c>
      <c r="B87" s="23" t="s">
        <v>4091</v>
      </c>
      <c r="C87" s="24">
        <v>10032.0</v>
      </c>
      <c r="D87" s="24">
        <v>5845.0</v>
      </c>
      <c r="E87" s="24">
        <v>5768.0</v>
      </c>
      <c r="F87" s="24">
        <v>6915.0</v>
      </c>
      <c r="G87" s="24">
        <v>4698.0</v>
      </c>
      <c r="H87" s="24">
        <v>11613.0</v>
      </c>
      <c r="I87" s="25"/>
      <c r="J87" s="26">
        <v>-29.7</v>
      </c>
      <c r="K87" s="26">
        <v>-51.3247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4304697.0</v>
      </c>
      <c r="B88" s="18" t="s">
        <v>4093</v>
      </c>
      <c r="C88" s="19">
        <v>2565.0</v>
      </c>
      <c r="D88" s="19">
        <v>1353.0</v>
      </c>
      <c r="E88" s="19">
        <v>1283.0</v>
      </c>
      <c r="F88" s="19">
        <v>1147.0</v>
      </c>
      <c r="G88" s="19">
        <v>1489.0</v>
      </c>
      <c r="H88" s="19">
        <v>2636.0</v>
      </c>
      <c r="I88" s="20"/>
      <c r="J88" s="21">
        <v>-29.2689</v>
      </c>
      <c r="K88" s="21">
        <v>-51.9894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4304671.0</v>
      </c>
      <c r="B89" s="23" t="s">
        <v>4096</v>
      </c>
      <c r="C89" s="24">
        <v>3107.0</v>
      </c>
      <c r="D89" s="24">
        <v>1935.0</v>
      </c>
      <c r="E89" s="24">
        <v>1955.0</v>
      </c>
      <c r="F89" s="24">
        <v>3230.0</v>
      </c>
      <c r="G89" s="24">
        <v>660.0</v>
      </c>
      <c r="H89" s="24">
        <v>3890.0</v>
      </c>
      <c r="I89" s="25"/>
      <c r="J89" s="26">
        <v>-30.145</v>
      </c>
      <c r="K89" s="26">
        <v>-50.5147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4304713.0</v>
      </c>
      <c r="B90" s="18" t="s">
        <v>4098</v>
      </c>
      <c r="C90" s="19">
        <v>6403.0</v>
      </c>
      <c r="D90" s="19">
        <v>3798.0</v>
      </c>
      <c r="E90" s="19">
        <v>3515.0</v>
      </c>
      <c r="F90" s="19">
        <v>1058.0</v>
      </c>
      <c r="G90" s="19">
        <v>6255.0</v>
      </c>
      <c r="H90" s="19">
        <v>7313.0</v>
      </c>
      <c r="I90" s="20"/>
      <c r="J90" s="21">
        <v>-29.79</v>
      </c>
      <c r="K90" s="21">
        <v>-50.435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4304705.0</v>
      </c>
      <c r="B91" s="23" t="s">
        <v>4101</v>
      </c>
      <c r="C91" s="24">
        <v>59894.0</v>
      </c>
      <c r="D91" s="24">
        <v>28267.0</v>
      </c>
      <c r="E91" s="24">
        <v>31034.0</v>
      </c>
      <c r="F91" s="24">
        <v>58237.0</v>
      </c>
      <c r="G91" s="24">
        <v>1064.0</v>
      </c>
      <c r="H91" s="24">
        <v>59301.0</v>
      </c>
      <c r="I91" s="25"/>
      <c r="J91" s="26">
        <v>-28.2839</v>
      </c>
      <c r="K91" s="26">
        <v>-52.7864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4304804.0</v>
      </c>
      <c r="B92" s="18" t="s">
        <v>4102</v>
      </c>
      <c r="C92" s="19">
        <v>20519.0</v>
      </c>
      <c r="D92" s="19">
        <v>12663.0</v>
      </c>
      <c r="E92" s="19">
        <v>12530.0</v>
      </c>
      <c r="F92" s="19">
        <v>19993.0</v>
      </c>
      <c r="G92" s="19">
        <v>5200.0</v>
      </c>
      <c r="H92" s="19">
        <v>25193.0</v>
      </c>
      <c r="I92" s="20"/>
      <c r="J92" s="21">
        <v>-29.2975</v>
      </c>
      <c r="K92" s="21">
        <v>-51.5036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4304853.0</v>
      </c>
      <c r="B93" s="23" t="s">
        <v>4106</v>
      </c>
      <c r="C93" s="24">
        <v>1912.0</v>
      </c>
      <c r="D93" s="24">
        <v>833.0</v>
      </c>
      <c r="E93" s="24">
        <v>774.0</v>
      </c>
      <c r="F93" s="24">
        <v>378.0</v>
      </c>
      <c r="G93" s="24">
        <v>1229.0</v>
      </c>
      <c r="H93" s="24">
        <v>1607.0</v>
      </c>
      <c r="I93" s="25"/>
      <c r="J93" s="26">
        <v>-27.7178</v>
      </c>
      <c r="K93" s="26">
        <v>-51.9136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4304903.0</v>
      </c>
      <c r="B94" s="18" t="s">
        <v>4108</v>
      </c>
      <c r="C94" s="19">
        <v>8440.0</v>
      </c>
      <c r="D94" s="19">
        <v>4241.0</v>
      </c>
      <c r="E94" s="19">
        <v>4407.0</v>
      </c>
      <c r="F94" s="19">
        <v>5087.0</v>
      </c>
      <c r="G94" s="19">
        <v>3561.0</v>
      </c>
      <c r="H94" s="19">
        <v>8648.0</v>
      </c>
      <c r="I94" s="20"/>
      <c r="J94" s="21">
        <v>-28.5611</v>
      </c>
      <c r="K94" s="21">
        <v>-51.9783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4304952.0</v>
      </c>
      <c r="B95" s="23" t="s">
        <v>4111</v>
      </c>
      <c r="C95" s="24">
        <v>2899.0</v>
      </c>
      <c r="D95" s="24">
        <v>1517.0</v>
      </c>
      <c r="E95" s="24">
        <v>1490.0</v>
      </c>
      <c r="F95" s="24">
        <v>1488.0</v>
      </c>
      <c r="G95" s="24">
        <v>1519.0</v>
      </c>
      <c r="H95" s="24">
        <v>3007.0</v>
      </c>
      <c r="I95" s="25"/>
      <c r="J95" s="26">
        <v>-28.2686</v>
      </c>
      <c r="K95" s="26">
        <v>-51.6897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4305009.0</v>
      </c>
      <c r="B96" s="18" t="s">
        <v>4113</v>
      </c>
      <c r="C96" s="19">
        <v>10198.0</v>
      </c>
      <c r="D96" s="19">
        <v>4590.0</v>
      </c>
      <c r="E96" s="19">
        <v>4733.0</v>
      </c>
      <c r="F96" s="19">
        <v>5998.0</v>
      </c>
      <c r="G96" s="19">
        <v>3325.0</v>
      </c>
      <c r="H96" s="19">
        <v>9323.0</v>
      </c>
      <c r="I96" s="20"/>
      <c r="J96" s="21">
        <v>-28.25</v>
      </c>
      <c r="K96" s="21">
        <v>-54.0117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4305108.0</v>
      </c>
      <c r="B97" s="23" t="s">
        <v>4116</v>
      </c>
      <c r="C97" s="24">
        <v>360419.0</v>
      </c>
      <c r="D97" s="24">
        <v>213547.0</v>
      </c>
      <c r="E97" s="24">
        <v>221935.0</v>
      </c>
      <c r="F97" s="24">
        <v>419321.0</v>
      </c>
      <c r="G97" s="24">
        <v>16161.0</v>
      </c>
      <c r="H97" s="24">
        <v>435482.0</v>
      </c>
      <c r="I97" s="25"/>
      <c r="J97" s="26">
        <v>-29.1681</v>
      </c>
      <c r="K97" s="26">
        <v>-51.1794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4305116.0</v>
      </c>
      <c r="B98" s="18" t="s">
        <v>4119</v>
      </c>
      <c r="C98" s="19">
        <v>3127.0</v>
      </c>
      <c r="D98" s="19">
        <v>1542.0</v>
      </c>
      <c r="E98" s="19">
        <v>1425.0</v>
      </c>
      <c r="F98" s="19">
        <v>949.0</v>
      </c>
      <c r="G98" s="19">
        <v>2018.0</v>
      </c>
      <c r="H98" s="19">
        <v>2967.0</v>
      </c>
      <c r="I98" s="20"/>
      <c r="J98" s="21">
        <v>-27.7614</v>
      </c>
      <c r="K98" s="21">
        <v>-51.9989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4305124.0</v>
      </c>
      <c r="B99" s="23" t="s">
        <v>4121</v>
      </c>
      <c r="C99" s="24">
        <v>6925.0</v>
      </c>
      <c r="D99" s="24">
        <v>3214.0</v>
      </c>
      <c r="E99" s="24">
        <v>3190.0</v>
      </c>
      <c r="F99" s="24">
        <v>3747.0</v>
      </c>
      <c r="G99" s="24">
        <v>2657.0</v>
      </c>
      <c r="H99" s="24">
        <v>6404.0</v>
      </c>
      <c r="I99" s="25"/>
      <c r="J99" s="26">
        <v>-31.8564</v>
      </c>
      <c r="K99" s="26">
        <v>-52.8128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4305132.0</v>
      </c>
      <c r="B100" s="18" t="s">
        <v>4122</v>
      </c>
      <c r="C100" s="19">
        <v>4297.0</v>
      </c>
      <c r="D100" s="19">
        <v>2225.0</v>
      </c>
      <c r="E100" s="19">
        <v>2229.0</v>
      </c>
      <c r="F100" s="19">
        <v>1274.0</v>
      </c>
      <c r="G100" s="19">
        <v>3180.0</v>
      </c>
      <c r="H100" s="19">
        <v>4454.0</v>
      </c>
      <c r="I100" s="20"/>
      <c r="J100" s="21">
        <v>-29.6544</v>
      </c>
      <c r="K100" s="21">
        <v>-52.9336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4305157.0</v>
      </c>
      <c r="B101" s="23" t="s">
        <v>4124</v>
      </c>
      <c r="C101" s="24">
        <v>2601.0</v>
      </c>
      <c r="D101" s="24">
        <v>1209.0</v>
      </c>
      <c r="E101" s="24">
        <v>1208.0</v>
      </c>
      <c r="F101" s="24">
        <v>830.0</v>
      </c>
      <c r="G101" s="24">
        <v>1587.0</v>
      </c>
      <c r="H101" s="24">
        <v>2417.0</v>
      </c>
      <c r="I101" s="25"/>
      <c r="J101" s="26">
        <v>-27.6061</v>
      </c>
      <c r="K101" s="26">
        <v>-53.1667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4305173.0</v>
      </c>
      <c r="B102" s="18" t="s">
        <v>4125</v>
      </c>
      <c r="C102" s="19">
        <v>8273.0</v>
      </c>
      <c r="D102" s="19">
        <v>5361.0</v>
      </c>
      <c r="E102" s="19">
        <v>4919.0</v>
      </c>
      <c r="F102" s="19">
        <v>2486.0</v>
      </c>
      <c r="G102" s="19">
        <v>7794.0</v>
      </c>
      <c r="H102" s="19">
        <v>10280.0</v>
      </c>
      <c r="I102" s="20"/>
      <c r="J102" s="21">
        <v>-30.5969</v>
      </c>
      <c r="K102" s="21">
        <v>-51.7522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4305207.0</v>
      </c>
      <c r="B103" s="23" t="s">
        <v>4127</v>
      </c>
      <c r="C103" s="24">
        <v>12665.0</v>
      </c>
      <c r="D103" s="24">
        <v>6617.0</v>
      </c>
      <c r="E103" s="24">
        <v>6672.0</v>
      </c>
      <c r="F103" s="24">
        <v>10571.0</v>
      </c>
      <c r="G103" s="24">
        <v>2718.0</v>
      </c>
      <c r="H103" s="24">
        <v>13289.0</v>
      </c>
      <c r="I103" s="25"/>
      <c r="J103" s="26">
        <v>-28.1486</v>
      </c>
      <c r="K103" s="26">
        <v>-54.7381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4305306.0</v>
      </c>
      <c r="B104" s="18" t="s">
        <v>4128</v>
      </c>
      <c r="C104" s="19">
        <v>9746.0</v>
      </c>
      <c r="D104" s="19">
        <v>4593.0</v>
      </c>
      <c r="E104" s="19">
        <v>4784.0</v>
      </c>
      <c r="F104" s="19">
        <v>5573.0</v>
      </c>
      <c r="G104" s="19">
        <v>3804.0</v>
      </c>
      <c r="H104" s="19">
        <v>9377.0</v>
      </c>
      <c r="I104" s="20"/>
      <c r="J104" s="21">
        <v>-28.0553</v>
      </c>
      <c r="K104" s="21">
        <v>-53.0678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4305355.0</v>
      </c>
      <c r="B105" s="23" t="s">
        <v>4129</v>
      </c>
      <c r="C105" s="24">
        <v>29961.0</v>
      </c>
      <c r="D105" s="24">
        <v>19574.0</v>
      </c>
      <c r="E105" s="24">
        <v>15789.0</v>
      </c>
      <c r="F105" s="24">
        <v>34533.0</v>
      </c>
      <c r="G105" s="24">
        <v>830.0</v>
      </c>
      <c r="H105" s="24">
        <v>35363.0</v>
      </c>
      <c r="I105" s="25"/>
      <c r="J105" s="26">
        <v>-29.9547</v>
      </c>
      <c r="K105" s="26">
        <v>-51.6253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4305371.0</v>
      </c>
      <c r="B106" s="18" t="s">
        <v>4130</v>
      </c>
      <c r="C106" s="19">
        <v>3783.0</v>
      </c>
      <c r="D106" s="19">
        <v>1728.0</v>
      </c>
      <c r="E106" s="19">
        <v>1743.0</v>
      </c>
      <c r="F106" s="19">
        <v>584.0</v>
      </c>
      <c r="G106" s="19">
        <v>2887.0</v>
      </c>
      <c r="H106" s="19">
        <v>3471.0</v>
      </c>
      <c r="I106" s="20"/>
      <c r="J106" s="21">
        <v>-27.9522</v>
      </c>
      <c r="K106" s="21">
        <v>-52.015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4305405.0</v>
      </c>
      <c r="B107" s="23" t="s">
        <v>4131</v>
      </c>
      <c r="C107" s="24">
        <v>4481.0</v>
      </c>
      <c r="D107" s="24">
        <v>1975.0</v>
      </c>
      <c r="E107" s="24">
        <v>2069.0</v>
      </c>
      <c r="F107" s="24">
        <v>2470.0</v>
      </c>
      <c r="G107" s="24">
        <v>1574.0</v>
      </c>
      <c r="H107" s="24">
        <v>4044.0</v>
      </c>
      <c r="I107" s="25"/>
      <c r="J107" s="26">
        <v>-27.9228</v>
      </c>
      <c r="K107" s="26">
        <v>-53.9414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4305439.0</v>
      </c>
      <c r="B108" s="18" t="s">
        <v>4132</v>
      </c>
      <c r="C108" s="19">
        <v>5167.0</v>
      </c>
      <c r="D108" s="19">
        <v>2922.0</v>
      </c>
      <c r="E108" s="19">
        <v>2997.0</v>
      </c>
      <c r="F108" s="19">
        <v>5699.0</v>
      </c>
      <c r="G108" s="19">
        <v>220.0</v>
      </c>
      <c r="H108" s="19">
        <v>5919.0</v>
      </c>
      <c r="I108" s="20"/>
      <c r="J108" s="21">
        <v>-33.6911</v>
      </c>
      <c r="K108" s="21">
        <v>-53.4567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4305447.0</v>
      </c>
      <c r="B109" s="67" t="s">
        <v>4133</v>
      </c>
      <c r="C109" s="68">
        <v>4502.0</v>
      </c>
      <c r="D109" s="68">
        <v>2603.0</v>
      </c>
      <c r="E109" s="68">
        <v>2341.0</v>
      </c>
      <c r="F109" s="68">
        <v>273.0</v>
      </c>
      <c r="G109" s="68">
        <v>4671.0</v>
      </c>
      <c r="H109" s="68">
        <v>4944.0</v>
      </c>
      <c r="I109" s="147"/>
      <c r="J109" s="26">
        <v>-30.7575</v>
      </c>
      <c r="K109" s="26">
        <v>-51.9778</v>
      </c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ht="15.75" customHeight="1">
      <c r="A110" s="17">
        <v>4305454.0</v>
      </c>
      <c r="B110" s="18" t="s">
        <v>4134</v>
      </c>
      <c r="C110" s="19">
        <v>8882.0</v>
      </c>
      <c r="D110" s="19">
        <v>6231.0</v>
      </c>
      <c r="E110" s="19">
        <v>6423.0</v>
      </c>
      <c r="F110" s="19">
        <v>12251.0</v>
      </c>
      <c r="G110" s="19">
        <v>403.0</v>
      </c>
      <c r="H110" s="19">
        <v>12654.0</v>
      </c>
      <c r="I110" s="20"/>
      <c r="J110" s="21">
        <v>-30.1811</v>
      </c>
      <c r="K110" s="21">
        <v>-50.2056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4305504.0</v>
      </c>
      <c r="B111" s="23" t="s">
        <v>4135</v>
      </c>
      <c r="C111" s="24">
        <v>5252.0</v>
      </c>
      <c r="D111" s="24">
        <v>2512.0</v>
      </c>
      <c r="E111" s="24">
        <v>2410.0</v>
      </c>
      <c r="F111" s="24">
        <v>2494.0</v>
      </c>
      <c r="G111" s="24">
        <v>2428.0</v>
      </c>
      <c r="H111" s="24">
        <v>4922.0</v>
      </c>
      <c r="I111" s="25"/>
      <c r="J111" s="26">
        <v>-28.3436</v>
      </c>
      <c r="K111" s="26">
        <v>-51.8764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4305587.0</v>
      </c>
      <c r="B112" s="18" t="s">
        <v>1418</v>
      </c>
      <c r="C112" s="19">
        <v>2462.0</v>
      </c>
      <c r="D112" s="19">
        <v>1209.0</v>
      </c>
      <c r="E112" s="19">
        <v>1211.0</v>
      </c>
      <c r="F112" s="19">
        <v>1105.0</v>
      </c>
      <c r="G112" s="19">
        <v>1315.0</v>
      </c>
      <c r="H112" s="19">
        <v>2420.0</v>
      </c>
      <c r="I112" s="20"/>
      <c r="J112" s="21">
        <v>-6.0258</v>
      </c>
      <c r="K112" s="21">
        <v>-44.2492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4305603.0</v>
      </c>
      <c r="B113" s="23" t="s">
        <v>3119</v>
      </c>
      <c r="C113" s="24">
        <v>4072.0</v>
      </c>
      <c r="D113" s="24">
        <v>1727.0</v>
      </c>
      <c r="E113" s="24">
        <v>1823.0</v>
      </c>
      <c r="F113" s="24">
        <v>1844.0</v>
      </c>
      <c r="G113" s="24">
        <v>1706.0</v>
      </c>
      <c r="H113" s="24">
        <v>3550.0</v>
      </c>
      <c r="I113" s="25"/>
      <c r="J113" s="26">
        <v>-22.8375</v>
      </c>
      <c r="K113" s="26">
        <v>-51.9731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4305702.0</v>
      </c>
      <c r="B114" s="18" t="s">
        <v>4136</v>
      </c>
      <c r="C114" s="19">
        <v>6491.0</v>
      </c>
      <c r="D114" s="19">
        <v>3217.0</v>
      </c>
      <c r="E114" s="19">
        <v>3335.0</v>
      </c>
      <c r="F114" s="19">
        <v>4034.0</v>
      </c>
      <c r="G114" s="19">
        <v>2518.0</v>
      </c>
      <c r="H114" s="19">
        <v>6552.0</v>
      </c>
      <c r="I114" s="20"/>
      <c r="J114" s="21">
        <v>-28.2078</v>
      </c>
      <c r="K114" s="21">
        <v>-53.4872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4305801.0</v>
      </c>
      <c r="B115" s="23" t="s">
        <v>4137</v>
      </c>
      <c r="C115" s="24">
        <v>11667.0</v>
      </c>
      <c r="D115" s="24">
        <v>4769.0</v>
      </c>
      <c r="E115" s="24">
        <v>4972.0</v>
      </c>
      <c r="F115" s="24">
        <v>6497.0</v>
      </c>
      <c r="G115" s="24">
        <v>3244.0</v>
      </c>
      <c r="H115" s="24">
        <v>9741.0</v>
      </c>
      <c r="I115" s="25"/>
      <c r="J115" s="26">
        <v>-27.7347</v>
      </c>
      <c r="K115" s="26">
        <v>-52.9922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4305835.0</v>
      </c>
      <c r="B116" s="18" t="s">
        <v>4138</v>
      </c>
      <c r="C116" s="19">
        <v>0.0</v>
      </c>
      <c r="D116" s="19">
        <v>791.0</v>
      </c>
      <c r="E116" s="19">
        <v>737.0</v>
      </c>
      <c r="F116" s="19">
        <v>282.0</v>
      </c>
      <c r="G116" s="19">
        <v>1246.0</v>
      </c>
      <c r="H116" s="19">
        <v>1528.0</v>
      </c>
      <c r="I116" s="20"/>
      <c r="J116" s="21">
        <v>-29.1786</v>
      </c>
      <c r="K116" s="21">
        <v>-52.09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4305850.0</v>
      </c>
      <c r="B117" s="23" t="s">
        <v>4139</v>
      </c>
      <c r="C117" s="24">
        <v>2695.0</v>
      </c>
      <c r="D117" s="24">
        <v>1255.0</v>
      </c>
      <c r="E117" s="24">
        <v>1202.0</v>
      </c>
      <c r="F117" s="24">
        <v>904.0</v>
      </c>
      <c r="G117" s="24">
        <v>1553.0</v>
      </c>
      <c r="H117" s="24">
        <v>2457.0</v>
      </c>
      <c r="I117" s="25"/>
      <c r="J117" s="26">
        <v>-28.1189</v>
      </c>
      <c r="K117" s="26">
        <v>-52.7825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4305871.0</v>
      </c>
      <c r="B118" s="18" t="s">
        <v>4140</v>
      </c>
      <c r="C118" s="19">
        <v>2454.0</v>
      </c>
      <c r="D118" s="19">
        <v>1219.0</v>
      </c>
      <c r="E118" s="19">
        <v>1240.0</v>
      </c>
      <c r="F118" s="19">
        <v>1093.0</v>
      </c>
      <c r="G118" s="19">
        <v>1366.0</v>
      </c>
      <c r="H118" s="19">
        <v>2459.0</v>
      </c>
      <c r="I118" s="20"/>
      <c r="J118" s="21">
        <v>-28.3831</v>
      </c>
      <c r="K118" s="21">
        <v>-54.0656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4305900.0</v>
      </c>
      <c r="B119" s="23" t="s">
        <v>4141</v>
      </c>
      <c r="C119" s="24">
        <v>8435.0</v>
      </c>
      <c r="D119" s="24">
        <v>3801.0</v>
      </c>
      <c r="E119" s="24">
        <v>3947.0</v>
      </c>
      <c r="F119" s="24">
        <v>5068.0</v>
      </c>
      <c r="G119" s="24">
        <v>2680.0</v>
      </c>
      <c r="H119" s="24">
        <v>7748.0</v>
      </c>
      <c r="I119" s="25"/>
      <c r="J119" s="26">
        <v>-27.7156</v>
      </c>
      <c r="K119" s="26">
        <v>-53.7014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4305934.0</v>
      </c>
      <c r="B120" s="18" t="s">
        <v>4142</v>
      </c>
      <c r="C120" s="19">
        <v>0.0</v>
      </c>
      <c r="D120" s="19">
        <v>893.0</v>
      </c>
      <c r="E120" s="19">
        <v>832.0</v>
      </c>
      <c r="F120" s="19">
        <v>174.0</v>
      </c>
      <c r="G120" s="19">
        <v>1551.0</v>
      </c>
      <c r="H120" s="19">
        <v>1725.0</v>
      </c>
      <c r="I120" s="20"/>
      <c r="J120" s="21">
        <v>-29.2722</v>
      </c>
      <c r="K120" s="21">
        <v>-51.6858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4305959.0</v>
      </c>
      <c r="B121" s="23" t="s">
        <v>4143</v>
      </c>
      <c r="C121" s="24">
        <v>4093.0</v>
      </c>
      <c r="D121" s="24">
        <v>2033.0</v>
      </c>
      <c r="E121" s="24">
        <v>1884.0</v>
      </c>
      <c r="F121" s="24">
        <v>2048.0</v>
      </c>
      <c r="G121" s="24">
        <v>1869.0</v>
      </c>
      <c r="H121" s="24">
        <v>3917.0</v>
      </c>
      <c r="I121" s="25"/>
      <c r="J121" s="26">
        <v>-28.9944</v>
      </c>
      <c r="K121" s="26">
        <v>-51.6958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4305975.0</v>
      </c>
      <c r="B122" s="18" t="s">
        <v>4144</v>
      </c>
      <c r="C122" s="19">
        <v>2979.0</v>
      </c>
      <c r="D122" s="19">
        <v>1388.0</v>
      </c>
      <c r="E122" s="19">
        <v>1438.0</v>
      </c>
      <c r="F122" s="19">
        <v>1739.0</v>
      </c>
      <c r="G122" s="19">
        <v>1087.0</v>
      </c>
      <c r="H122" s="19">
        <v>2826.0</v>
      </c>
      <c r="I122" s="20"/>
      <c r="J122" s="21">
        <v>-28.1272</v>
      </c>
      <c r="K122" s="21">
        <v>-52.2961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4306007.0</v>
      </c>
      <c r="B123" s="23" t="s">
        <v>4145</v>
      </c>
      <c r="C123" s="24">
        <v>15180.0</v>
      </c>
      <c r="D123" s="24">
        <v>6914.0</v>
      </c>
      <c r="E123" s="24">
        <v>7171.0</v>
      </c>
      <c r="F123" s="24">
        <v>6124.0</v>
      </c>
      <c r="G123" s="24">
        <v>7961.0</v>
      </c>
      <c r="H123" s="24">
        <v>14085.0</v>
      </c>
      <c r="I123" s="25"/>
      <c r="J123" s="26">
        <v>-27.4997</v>
      </c>
      <c r="K123" s="26">
        <v>-54.1011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4306056.0</v>
      </c>
      <c r="B124" s="18" t="s">
        <v>4146</v>
      </c>
      <c r="C124" s="19">
        <v>6632.0</v>
      </c>
      <c r="D124" s="19">
        <v>3686.0</v>
      </c>
      <c r="E124" s="19">
        <v>3594.0</v>
      </c>
      <c r="F124" s="19">
        <v>4077.0</v>
      </c>
      <c r="G124" s="19">
        <v>3203.0</v>
      </c>
      <c r="H124" s="19">
        <v>7280.0</v>
      </c>
      <c r="I124" s="20"/>
      <c r="J124" s="21">
        <v>-30.9997</v>
      </c>
      <c r="K124" s="21">
        <v>-52.0483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4306072.0</v>
      </c>
      <c r="B125" s="23" t="s">
        <v>4147</v>
      </c>
      <c r="C125" s="24">
        <v>2874.0</v>
      </c>
      <c r="D125" s="24">
        <v>1441.0</v>
      </c>
      <c r="E125" s="24">
        <v>1385.0</v>
      </c>
      <c r="F125" s="24">
        <v>931.0</v>
      </c>
      <c r="G125" s="24">
        <v>1895.0</v>
      </c>
      <c r="H125" s="24">
        <v>2826.0</v>
      </c>
      <c r="I125" s="25"/>
      <c r="J125" s="26">
        <v>-27.4539</v>
      </c>
      <c r="K125" s="26">
        <v>-53.2464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4306106.0</v>
      </c>
      <c r="B126" s="18" t="s">
        <v>4148</v>
      </c>
      <c r="C126" s="19">
        <v>71254.0</v>
      </c>
      <c r="D126" s="19">
        <v>29744.0</v>
      </c>
      <c r="E126" s="19">
        <v>33081.0</v>
      </c>
      <c r="F126" s="19">
        <v>60598.0</v>
      </c>
      <c r="G126" s="19">
        <v>2227.0</v>
      </c>
      <c r="H126" s="19">
        <v>62825.0</v>
      </c>
      <c r="I126" s="20"/>
      <c r="J126" s="21">
        <v>-28.6386</v>
      </c>
      <c r="K126" s="21">
        <v>-53.6064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4306130.0</v>
      </c>
      <c r="B127" s="23" t="s">
        <v>4149</v>
      </c>
      <c r="C127" s="24">
        <v>0.0</v>
      </c>
      <c r="D127" s="24">
        <v>1101.0</v>
      </c>
      <c r="E127" s="24">
        <v>1040.0</v>
      </c>
      <c r="F127" s="24">
        <v>489.0</v>
      </c>
      <c r="G127" s="24">
        <v>1652.0</v>
      </c>
      <c r="H127" s="24">
        <v>2141.0</v>
      </c>
      <c r="I127" s="25"/>
      <c r="J127" s="26">
        <v>-27.6683</v>
      </c>
      <c r="K127" s="26">
        <v>-52.6478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4306205.0</v>
      </c>
      <c r="B128" s="18" t="s">
        <v>85</v>
      </c>
      <c r="C128" s="19">
        <v>11664.0</v>
      </c>
      <c r="D128" s="19">
        <v>6160.0</v>
      </c>
      <c r="E128" s="19">
        <v>6171.0</v>
      </c>
      <c r="F128" s="19">
        <v>7478.0</v>
      </c>
      <c r="G128" s="19">
        <v>4853.0</v>
      </c>
      <c r="H128" s="19">
        <v>12331.0</v>
      </c>
      <c r="I128" s="20"/>
      <c r="J128" s="21">
        <v>-7.6311</v>
      </c>
      <c r="K128" s="21">
        <v>-72.67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4306304.0</v>
      </c>
      <c r="B129" s="23" t="s">
        <v>4150</v>
      </c>
      <c r="C129" s="24">
        <v>4740.0</v>
      </c>
      <c r="D129" s="24">
        <v>2410.0</v>
      </c>
      <c r="E129" s="24">
        <v>2273.0</v>
      </c>
      <c r="F129" s="24">
        <v>1912.0</v>
      </c>
      <c r="G129" s="24">
        <v>2771.0</v>
      </c>
      <c r="H129" s="24">
        <v>4683.0</v>
      </c>
      <c r="I129" s="25"/>
      <c r="J129" s="26">
        <v>-28.3875</v>
      </c>
      <c r="K129" s="26">
        <v>-51.8481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4306320.0</v>
      </c>
      <c r="B130" s="18" t="s">
        <v>4151</v>
      </c>
      <c r="C130" s="19">
        <v>3715.0</v>
      </c>
      <c r="D130" s="19">
        <v>1604.0</v>
      </c>
      <c r="E130" s="19">
        <v>1586.0</v>
      </c>
      <c r="F130" s="19">
        <v>901.0</v>
      </c>
      <c r="G130" s="19">
        <v>2289.0</v>
      </c>
      <c r="H130" s="19">
        <v>3190.0</v>
      </c>
      <c r="I130" s="20"/>
      <c r="J130" s="21">
        <v>-27.2647</v>
      </c>
      <c r="K130" s="21">
        <v>-53.8608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4306353.0</v>
      </c>
      <c r="B131" s="23" t="s">
        <v>4152</v>
      </c>
      <c r="C131" s="24">
        <v>3444.0</v>
      </c>
      <c r="D131" s="24">
        <v>1469.0</v>
      </c>
      <c r="E131" s="24">
        <v>1397.0</v>
      </c>
      <c r="F131" s="24">
        <v>667.0</v>
      </c>
      <c r="G131" s="24">
        <v>2199.0</v>
      </c>
      <c r="H131" s="24">
        <v>2866.0</v>
      </c>
      <c r="I131" s="25"/>
      <c r="J131" s="26">
        <v>-28.2253</v>
      </c>
      <c r="K131" s="26">
        <v>-55.0458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4306379.0</v>
      </c>
      <c r="B132" s="18" t="s">
        <v>4153</v>
      </c>
      <c r="C132" s="19">
        <v>3200.0</v>
      </c>
      <c r="D132" s="19">
        <v>1579.0</v>
      </c>
      <c r="E132" s="19">
        <v>1485.0</v>
      </c>
      <c r="F132" s="19">
        <v>991.0</v>
      </c>
      <c r="G132" s="19">
        <v>2073.0</v>
      </c>
      <c r="H132" s="19">
        <v>3064.0</v>
      </c>
      <c r="I132" s="20"/>
      <c r="J132" s="21">
        <v>-29.7064</v>
      </c>
      <c r="K132" s="21">
        <v>-54.2083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4306403.0</v>
      </c>
      <c r="B133" s="23" t="s">
        <v>4154</v>
      </c>
      <c r="C133" s="24">
        <v>22435.0</v>
      </c>
      <c r="D133" s="24">
        <v>13651.0</v>
      </c>
      <c r="E133" s="24">
        <v>13921.0</v>
      </c>
      <c r="F133" s="24">
        <v>27276.0</v>
      </c>
      <c r="G133" s="24">
        <v>296.0</v>
      </c>
      <c r="H133" s="24">
        <v>27572.0</v>
      </c>
      <c r="I133" s="25"/>
      <c r="J133" s="26">
        <v>-29.5803</v>
      </c>
      <c r="K133" s="26">
        <v>-51.0853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4306429.0</v>
      </c>
      <c r="B134" s="18" t="s">
        <v>4155</v>
      </c>
      <c r="C134" s="19">
        <v>2365.0</v>
      </c>
      <c r="D134" s="19">
        <v>1080.0</v>
      </c>
      <c r="E134" s="19">
        <v>1077.0</v>
      </c>
      <c r="F134" s="19">
        <v>1094.0</v>
      </c>
      <c r="G134" s="19">
        <v>1063.0</v>
      </c>
      <c r="H134" s="19">
        <v>2157.0</v>
      </c>
      <c r="I134" s="20"/>
      <c r="J134" s="21">
        <v>-27.6592</v>
      </c>
      <c r="K134" s="21">
        <v>-53.5314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4306452.0</v>
      </c>
      <c r="B135" s="23" t="s">
        <v>4156</v>
      </c>
      <c r="C135" s="24">
        <v>3224.0</v>
      </c>
      <c r="D135" s="24">
        <v>1654.0</v>
      </c>
      <c r="E135" s="24">
        <v>1626.0</v>
      </c>
      <c r="F135" s="24">
        <v>1563.0</v>
      </c>
      <c r="G135" s="24">
        <v>1717.0</v>
      </c>
      <c r="H135" s="24">
        <v>3280.0</v>
      </c>
      <c r="I135" s="25"/>
      <c r="J135" s="26">
        <v>-28.9836</v>
      </c>
      <c r="K135" s="26">
        <v>-51.8369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4306502.0</v>
      </c>
      <c r="B136" s="137" t="s">
        <v>4157</v>
      </c>
      <c r="C136" s="138">
        <v>13297.0</v>
      </c>
      <c r="D136" s="138">
        <v>7398.0</v>
      </c>
      <c r="E136" s="138">
        <v>6982.0</v>
      </c>
      <c r="F136" s="138">
        <v>3334.0</v>
      </c>
      <c r="G136" s="138">
        <v>11046.0</v>
      </c>
      <c r="H136" s="138">
        <v>14380.0</v>
      </c>
      <c r="I136" s="142"/>
      <c r="J136" s="21">
        <v>-30.7042</v>
      </c>
      <c r="K136" s="21">
        <v>-52.1075</v>
      </c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ht="15.75" customHeight="1">
      <c r="A137" s="22">
        <v>4306601.0</v>
      </c>
      <c r="B137" s="23" t="s">
        <v>4158</v>
      </c>
      <c r="C137" s="24">
        <v>40410.0</v>
      </c>
      <c r="D137" s="24">
        <v>19119.0</v>
      </c>
      <c r="E137" s="24">
        <v>19797.0</v>
      </c>
      <c r="F137" s="24">
        <v>35275.0</v>
      </c>
      <c r="G137" s="24">
        <v>3641.0</v>
      </c>
      <c r="H137" s="24">
        <v>38916.0</v>
      </c>
      <c r="I137" s="25"/>
      <c r="J137" s="26">
        <v>-30.9828</v>
      </c>
      <c r="K137" s="26">
        <v>-54.6731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4306551.0</v>
      </c>
      <c r="B138" s="18" t="s">
        <v>4159</v>
      </c>
      <c r="C138" s="19">
        <v>2636.0</v>
      </c>
      <c r="D138" s="19">
        <v>1342.0</v>
      </c>
      <c r="E138" s="19">
        <v>1208.0</v>
      </c>
      <c r="F138" s="19">
        <v>739.0</v>
      </c>
      <c r="G138" s="19">
        <v>1811.0</v>
      </c>
      <c r="H138" s="19">
        <v>2550.0</v>
      </c>
      <c r="I138" s="20"/>
      <c r="J138" s="21">
        <v>-29.3694</v>
      </c>
      <c r="K138" s="21">
        <v>-49.8497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4306700.0</v>
      </c>
      <c r="B139" s="23" t="s">
        <v>4160</v>
      </c>
      <c r="C139" s="24">
        <v>3902.0</v>
      </c>
      <c r="D139" s="24">
        <v>1678.0</v>
      </c>
      <c r="E139" s="24">
        <v>1723.0</v>
      </c>
      <c r="F139" s="24">
        <v>2146.0</v>
      </c>
      <c r="G139" s="24">
        <v>1255.0</v>
      </c>
      <c r="H139" s="24">
        <v>3401.0</v>
      </c>
      <c r="I139" s="25"/>
      <c r="J139" s="26">
        <v>-29.6217</v>
      </c>
      <c r="K139" s="26">
        <v>-53.3572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4306734.0</v>
      </c>
      <c r="B140" s="18" t="s">
        <v>4161</v>
      </c>
      <c r="C140" s="19">
        <v>6329.0</v>
      </c>
      <c r="D140" s="19">
        <v>2646.0</v>
      </c>
      <c r="E140" s="19">
        <v>2667.0</v>
      </c>
      <c r="F140" s="19">
        <v>2619.0</v>
      </c>
      <c r="G140" s="19">
        <v>2694.0</v>
      </c>
      <c r="H140" s="19">
        <v>5313.0</v>
      </c>
      <c r="I140" s="20"/>
      <c r="J140" s="21">
        <v>-27.5058</v>
      </c>
      <c r="K140" s="21">
        <v>-54.3608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4306759.0</v>
      </c>
      <c r="B141" s="23" t="s">
        <v>4162</v>
      </c>
      <c r="C141" s="24">
        <v>2128.0</v>
      </c>
      <c r="D141" s="24">
        <v>1035.0</v>
      </c>
      <c r="E141" s="24">
        <v>995.0</v>
      </c>
      <c r="F141" s="24">
        <v>693.0</v>
      </c>
      <c r="G141" s="24">
        <v>1337.0</v>
      </c>
      <c r="H141" s="24">
        <v>2030.0</v>
      </c>
      <c r="I141" s="25"/>
      <c r="J141" s="26">
        <v>-29.0858</v>
      </c>
      <c r="K141" s="26">
        <v>-51.9917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4306767.0</v>
      </c>
      <c r="B142" s="18" t="s">
        <v>4163</v>
      </c>
      <c r="C142" s="19">
        <v>27268.0</v>
      </c>
      <c r="D142" s="19">
        <v>16997.0</v>
      </c>
      <c r="E142" s="19">
        <v>17338.0</v>
      </c>
      <c r="F142" s="19">
        <v>30792.0</v>
      </c>
      <c r="G142" s="19">
        <v>3543.0</v>
      </c>
      <c r="H142" s="19">
        <v>34335.0</v>
      </c>
      <c r="I142" s="20"/>
      <c r="J142" s="21">
        <v>-30.0839</v>
      </c>
      <c r="K142" s="21">
        <v>-51.6161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4306809.0</v>
      </c>
      <c r="B143" s="23" t="s">
        <v>4164</v>
      </c>
      <c r="C143" s="24">
        <v>18528.0</v>
      </c>
      <c r="D143" s="24">
        <v>9931.0</v>
      </c>
      <c r="E143" s="24">
        <v>10583.0</v>
      </c>
      <c r="F143" s="24">
        <v>17883.0</v>
      </c>
      <c r="G143" s="24">
        <v>2631.0</v>
      </c>
      <c r="H143" s="24">
        <v>20514.0</v>
      </c>
      <c r="I143" s="25"/>
      <c r="J143" s="26">
        <v>-29.2361</v>
      </c>
      <c r="K143" s="26">
        <v>-51.8697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4306908.0</v>
      </c>
      <c r="B144" s="18" t="s">
        <v>4165</v>
      </c>
      <c r="C144" s="19">
        <v>23902.0</v>
      </c>
      <c r="D144" s="19">
        <v>12321.0</v>
      </c>
      <c r="E144" s="19">
        <v>12216.0</v>
      </c>
      <c r="F144" s="19">
        <v>17117.0</v>
      </c>
      <c r="G144" s="19">
        <v>7420.0</v>
      </c>
      <c r="H144" s="19">
        <v>24537.0</v>
      </c>
      <c r="I144" s="20"/>
      <c r="J144" s="21">
        <v>-30.5439</v>
      </c>
      <c r="K144" s="21">
        <v>-52.5219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4306924.0</v>
      </c>
      <c r="B145" s="23" t="s">
        <v>4166</v>
      </c>
      <c r="C145" s="24">
        <v>2134.0</v>
      </c>
      <c r="D145" s="24">
        <v>744.0</v>
      </c>
      <c r="E145" s="24">
        <v>786.0</v>
      </c>
      <c r="F145" s="24">
        <v>602.0</v>
      </c>
      <c r="G145" s="24">
        <v>928.0</v>
      </c>
      <c r="H145" s="24">
        <v>1530.0</v>
      </c>
      <c r="I145" s="25"/>
      <c r="J145" s="26">
        <v>-27.7081</v>
      </c>
      <c r="K145" s="26">
        <v>-52.9128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4306957.0</v>
      </c>
      <c r="B146" s="18" t="s">
        <v>4167</v>
      </c>
      <c r="C146" s="19">
        <v>3491.0</v>
      </c>
      <c r="D146" s="19">
        <v>1556.0</v>
      </c>
      <c r="E146" s="19">
        <v>1524.0</v>
      </c>
      <c r="F146" s="19">
        <v>2130.0</v>
      </c>
      <c r="G146" s="19">
        <v>950.0</v>
      </c>
      <c r="H146" s="19">
        <v>3080.0</v>
      </c>
      <c r="I146" s="20"/>
      <c r="J146" s="21">
        <v>-27.5281</v>
      </c>
      <c r="K146" s="21">
        <v>-52.7325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4306932.0</v>
      </c>
      <c r="B147" s="23" t="s">
        <v>4168</v>
      </c>
      <c r="C147" s="24">
        <v>9702.0</v>
      </c>
      <c r="D147" s="24">
        <v>4415.0</v>
      </c>
      <c r="E147" s="24">
        <v>4523.0</v>
      </c>
      <c r="F147" s="24">
        <v>4893.0</v>
      </c>
      <c r="G147" s="24">
        <v>4045.0</v>
      </c>
      <c r="H147" s="24">
        <v>8938.0</v>
      </c>
      <c r="I147" s="25"/>
      <c r="J147" s="26">
        <v>-28.3589</v>
      </c>
      <c r="K147" s="26">
        <v>-54.2678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4306973.0</v>
      </c>
      <c r="B148" s="18" t="s">
        <v>4169</v>
      </c>
      <c r="C148" s="19">
        <v>3023.0</v>
      </c>
      <c r="D148" s="19">
        <v>1490.0</v>
      </c>
      <c r="E148" s="19">
        <v>1480.0</v>
      </c>
      <c r="F148" s="19">
        <v>1958.0</v>
      </c>
      <c r="G148" s="19">
        <v>1012.0</v>
      </c>
      <c r="H148" s="19">
        <v>2970.0</v>
      </c>
      <c r="I148" s="20"/>
      <c r="J148" s="21">
        <v>-27.8553</v>
      </c>
      <c r="K148" s="21">
        <v>-52.3019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4307005.0</v>
      </c>
      <c r="B149" s="23" t="s">
        <v>4170</v>
      </c>
      <c r="C149" s="24">
        <v>90347.0</v>
      </c>
      <c r="D149" s="24">
        <v>46232.0</v>
      </c>
      <c r="E149" s="24">
        <v>49873.0</v>
      </c>
      <c r="F149" s="24">
        <v>90570.0</v>
      </c>
      <c r="G149" s="24">
        <v>5535.0</v>
      </c>
      <c r="H149" s="24">
        <v>96105.0</v>
      </c>
      <c r="I149" s="25"/>
      <c r="J149" s="26">
        <v>-27.6342</v>
      </c>
      <c r="K149" s="26">
        <v>-52.2739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4307054.0</v>
      </c>
      <c r="B150" s="18" t="s">
        <v>4171</v>
      </c>
      <c r="C150" s="19">
        <v>3941.0</v>
      </c>
      <c r="D150" s="19">
        <v>1562.0</v>
      </c>
      <c r="E150" s="19">
        <v>1526.0</v>
      </c>
      <c r="F150" s="19">
        <v>1671.0</v>
      </c>
      <c r="G150" s="19">
        <v>1417.0</v>
      </c>
      <c r="H150" s="19">
        <v>3088.0</v>
      </c>
      <c r="I150" s="20"/>
      <c r="J150" s="21">
        <v>-28.4989</v>
      </c>
      <c r="K150" s="21">
        <v>-52.5733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4307203.0</v>
      </c>
      <c r="B151" s="23" t="s">
        <v>4172</v>
      </c>
      <c r="C151" s="24">
        <v>5647.0</v>
      </c>
      <c r="D151" s="24">
        <v>2624.0</v>
      </c>
      <c r="E151" s="24">
        <v>2543.0</v>
      </c>
      <c r="F151" s="24">
        <v>2690.0</v>
      </c>
      <c r="G151" s="24">
        <v>2477.0</v>
      </c>
      <c r="H151" s="24">
        <v>5167.0</v>
      </c>
      <c r="I151" s="25"/>
      <c r="J151" s="26">
        <v>-27.3906</v>
      </c>
      <c r="K151" s="26">
        <v>-52.5706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4307302.0</v>
      </c>
      <c r="B152" s="18" t="s">
        <v>4173</v>
      </c>
      <c r="C152" s="19">
        <v>9177.0</v>
      </c>
      <c r="D152" s="19">
        <v>3920.0</v>
      </c>
      <c r="E152" s="19">
        <v>3958.0</v>
      </c>
      <c r="F152" s="19">
        <v>3437.0</v>
      </c>
      <c r="G152" s="19">
        <v>4441.0</v>
      </c>
      <c r="H152" s="19">
        <v>7878.0</v>
      </c>
      <c r="I152" s="20"/>
      <c r="J152" s="21">
        <v>-27.5492</v>
      </c>
      <c r="K152" s="21">
        <v>-53.5042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4307401.0</v>
      </c>
      <c r="B153" s="23" t="s">
        <v>4174</v>
      </c>
      <c r="C153" s="24">
        <v>5521.0</v>
      </c>
      <c r="D153" s="24">
        <v>1573.0</v>
      </c>
      <c r="E153" s="24">
        <v>1596.0</v>
      </c>
      <c r="F153" s="24">
        <v>2128.0</v>
      </c>
      <c r="G153" s="24">
        <v>1041.0</v>
      </c>
      <c r="H153" s="24">
        <v>3169.0</v>
      </c>
      <c r="I153" s="25"/>
      <c r="J153" s="26">
        <v>-28.0536</v>
      </c>
      <c r="K153" s="26">
        <v>-51.1903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4307450.0</v>
      </c>
      <c r="B154" s="18" t="s">
        <v>4175</v>
      </c>
      <c r="C154" s="19">
        <v>3755.0</v>
      </c>
      <c r="D154" s="19">
        <v>1650.0</v>
      </c>
      <c r="E154" s="19">
        <v>1622.0</v>
      </c>
      <c r="F154" s="19">
        <v>844.0</v>
      </c>
      <c r="G154" s="19">
        <v>2428.0</v>
      </c>
      <c r="H154" s="19">
        <v>3272.0</v>
      </c>
      <c r="I154" s="20"/>
      <c r="J154" s="21">
        <v>-27.3553</v>
      </c>
      <c r="K154" s="21">
        <v>-53.9922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4307500.0</v>
      </c>
      <c r="B155" s="23" t="s">
        <v>4176</v>
      </c>
      <c r="C155" s="24">
        <v>16185.0</v>
      </c>
      <c r="D155" s="24">
        <v>7530.0</v>
      </c>
      <c r="E155" s="24">
        <v>7710.0</v>
      </c>
      <c r="F155" s="24">
        <v>11131.0</v>
      </c>
      <c r="G155" s="24">
        <v>4109.0</v>
      </c>
      <c r="H155" s="24">
        <v>15240.0</v>
      </c>
      <c r="I155" s="25"/>
      <c r="J155" s="26">
        <v>-28.7247</v>
      </c>
      <c r="K155" s="26">
        <v>-52.8497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4307559.0</v>
      </c>
      <c r="B156" s="18" t="s">
        <v>4177</v>
      </c>
      <c r="C156" s="19">
        <v>6228.0</v>
      </c>
      <c r="D156" s="19">
        <v>2951.0</v>
      </c>
      <c r="E156" s="19">
        <v>3060.0</v>
      </c>
      <c r="F156" s="19">
        <v>5119.0</v>
      </c>
      <c r="G156" s="19">
        <v>892.0</v>
      </c>
      <c r="H156" s="19">
        <v>6011.0</v>
      </c>
      <c r="I156" s="20"/>
      <c r="J156" s="21">
        <v>-27.9108</v>
      </c>
      <c r="K156" s="21">
        <v>-52.26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4307609.0</v>
      </c>
      <c r="B157" s="23" t="s">
        <v>4178</v>
      </c>
      <c r="C157" s="24">
        <v>35132.0</v>
      </c>
      <c r="D157" s="24">
        <v>21045.0</v>
      </c>
      <c r="E157" s="24">
        <v>21544.0</v>
      </c>
      <c r="F157" s="24">
        <v>41496.0</v>
      </c>
      <c r="G157" s="24">
        <v>1093.0</v>
      </c>
      <c r="H157" s="24">
        <v>42589.0</v>
      </c>
      <c r="I157" s="25"/>
      <c r="J157" s="26">
        <v>-29.6483</v>
      </c>
      <c r="K157" s="26">
        <v>-51.1739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4307708.0</v>
      </c>
      <c r="B158" s="18" t="s">
        <v>4179</v>
      </c>
      <c r="C158" s="19">
        <v>80048.0</v>
      </c>
      <c r="D158" s="19">
        <v>38945.0</v>
      </c>
      <c r="E158" s="19">
        <v>41724.0</v>
      </c>
      <c r="F158" s="19">
        <v>80562.0</v>
      </c>
      <c r="G158" s="19">
        <v>107.0</v>
      </c>
      <c r="H158" s="19">
        <v>80669.0</v>
      </c>
      <c r="I158" s="20"/>
      <c r="J158" s="21">
        <v>-29.8614</v>
      </c>
      <c r="K158" s="21">
        <v>-51.1792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4307807.0</v>
      </c>
      <c r="B159" s="23" t="s">
        <v>4180</v>
      </c>
      <c r="C159" s="24">
        <v>27401.0</v>
      </c>
      <c r="D159" s="24">
        <v>15126.0</v>
      </c>
      <c r="E159" s="24">
        <v>15502.0</v>
      </c>
      <c r="F159" s="24">
        <v>25922.0</v>
      </c>
      <c r="G159" s="24">
        <v>4706.0</v>
      </c>
      <c r="H159" s="24">
        <v>30628.0</v>
      </c>
      <c r="I159" s="25"/>
      <c r="J159" s="26">
        <v>-29.5019</v>
      </c>
      <c r="K159" s="26">
        <v>-51.9664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4307815.0</v>
      </c>
      <c r="B160" s="18" t="s">
        <v>4181</v>
      </c>
      <c r="C160" s="19">
        <v>3691.0</v>
      </c>
      <c r="D160" s="19">
        <v>1846.0</v>
      </c>
      <c r="E160" s="19">
        <v>1782.0</v>
      </c>
      <c r="F160" s="19">
        <v>1167.0</v>
      </c>
      <c r="G160" s="19">
        <v>2461.0</v>
      </c>
      <c r="H160" s="19">
        <v>3628.0</v>
      </c>
      <c r="I160" s="20"/>
      <c r="J160" s="21">
        <v>-29.1767</v>
      </c>
      <c r="K160" s="21">
        <v>-53.1592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4307831.0</v>
      </c>
      <c r="B161" s="23" t="s">
        <v>4182</v>
      </c>
      <c r="C161" s="24">
        <v>3313.0</v>
      </c>
      <c r="D161" s="24">
        <v>1415.0</v>
      </c>
      <c r="E161" s="24">
        <v>1382.0</v>
      </c>
      <c r="F161" s="24">
        <v>1480.0</v>
      </c>
      <c r="G161" s="24">
        <v>1317.0</v>
      </c>
      <c r="H161" s="24">
        <v>2797.0</v>
      </c>
      <c r="I161" s="25"/>
      <c r="J161" s="26">
        <v>-28.5261</v>
      </c>
      <c r="K161" s="26">
        <v>-54.1492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4307864.0</v>
      </c>
      <c r="B162" s="18" t="s">
        <v>4183</v>
      </c>
      <c r="C162" s="19">
        <v>2471.0</v>
      </c>
      <c r="D162" s="19">
        <v>1300.0</v>
      </c>
      <c r="E162" s="19">
        <v>1279.0</v>
      </c>
      <c r="F162" s="19">
        <v>1293.0</v>
      </c>
      <c r="G162" s="19">
        <v>1286.0</v>
      </c>
      <c r="H162" s="19">
        <v>2579.0</v>
      </c>
      <c r="I162" s="20"/>
      <c r="J162" s="21">
        <v>-28.8808</v>
      </c>
      <c r="K162" s="21">
        <v>-51.6975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4307906.0</v>
      </c>
      <c r="B163" s="67" t="s">
        <v>4184</v>
      </c>
      <c r="C163" s="68">
        <v>55308.0</v>
      </c>
      <c r="D163" s="68">
        <v>31305.0</v>
      </c>
      <c r="E163" s="68">
        <v>32336.0</v>
      </c>
      <c r="F163" s="68">
        <v>55057.0</v>
      </c>
      <c r="G163" s="68">
        <v>8584.0</v>
      </c>
      <c r="H163" s="68">
        <v>63641.0</v>
      </c>
      <c r="I163" s="147"/>
      <c r="J163" s="26">
        <v>-29.225</v>
      </c>
      <c r="K163" s="26">
        <v>-51.3478</v>
      </c>
      <c r="L163" s="147"/>
      <c r="M163" s="147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</row>
    <row r="164" ht="15.75" customHeight="1">
      <c r="A164" s="17">
        <v>4308003.0</v>
      </c>
      <c r="B164" s="18" t="s">
        <v>4185</v>
      </c>
      <c r="C164" s="19">
        <v>6841.0</v>
      </c>
      <c r="D164" s="19">
        <v>3274.0</v>
      </c>
      <c r="E164" s="19">
        <v>3398.0</v>
      </c>
      <c r="F164" s="19">
        <v>4175.0</v>
      </c>
      <c r="G164" s="19">
        <v>2497.0</v>
      </c>
      <c r="H164" s="19">
        <v>6672.0</v>
      </c>
      <c r="I164" s="20"/>
      <c r="J164" s="21">
        <v>-29.5747</v>
      </c>
      <c r="K164" s="21">
        <v>-53.4447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4308052.0</v>
      </c>
      <c r="B165" s="23" t="s">
        <v>4186</v>
      </c>
      <c r="C165" s="24">
        <v>2923.0</v>
      </c>
      <c r="D165" s="24">
        <v>1283.0</v>
      </c>
      <c r="E165" s="24">
        <v>1284.0</v>
      </c>
      <c r="F165" s="24">
        <v>1273.0</v>
      </c>
      <c r="G165" s="24">
        <v>1294.0</v>
      </c>
      <c r="H165" s="24">
        <v>2567.0</v>
      </c>
      <c r="I165" s="25"/>
      <c r="J165" s="26">
        <v>-27.4242</v>
      </c>
      <c r="K165" s="26">
        <v>-52.6731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4308078.0</v>
      </c>
      <c r="B166" s="18" t="s">
        <v>4187</v>
      </c>
      <c r="C166" s="19">
        <v>2833.0</v>
      </c>
      <c r="D166" s="19">
        <v>1856.0</v>
      </c>
      <c r="E166" s="19">
        <v>1841.0</v>
      </c>
      <c r="F166" s="19">
        <v>2013.0</v>
      </c>
      <c r="G166" s="19">
        <v>1684.0</v>
      </c>
      <c r="H166" s="19">
        <v>3697.0</v>
      </c>
      <c r="I166" s="20"/>
      <c r="J166" s="21">
        <v>-29.5894</v>
      </c>
      <c r="K166" s="21">
        <v>-51.825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4308102.0</v>
      </c>
      <c r="B167" s="23" t="s">
        <v>4188</v>
      </c>
      <c r="C167" s="24">
        <v>11316.0</v>
      </c>
      <c r="D167" s="24">
        <v>6161.0</v>
      </c>
      <c r="E167" s="24">
        <v>6198.0</v>
      </c>
      <c r="F167" s="24">
        <v>9416.0</v>
      </c>
      <c r="G167" s="24">
        <v>2943.0</v>
      </c>
      <c r="H167" s="24">
        <v>12359.0</v>
      </c>
      <c r="I167" s="25"/>
      <c r="J167" s="26">
        <v>-29.4508</v>
      </c>
      <c r="K167" s="26">
        <v>-51.3064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4308201.0</v>
      </c>
      <c r="B168" s="18" t="s">
        <v>4189</v>
      </c>
      <c r="C168" s="19">
        <v>23678.0</v>
      </c>
      <c r="D168" s="19">
        <v>13556.0</v>
      </c>
      <c r="E168" s="19">
        <v>13579.0</v>
      </c>
      <c r="F168" s="19">
        <v>20862.0</v>
      </c>
      <c r="G168" s="19">
        <v>6273.0</v>
      </c>
      <c r="H168" s="19">
        <v>27135.0</v>
      </c>
      <c r="I168" s="20"/>
      <c r="J168" s="21">
        <v>-29.0289</v>
      </c>
      <c r="K168" s="21">
        <v>-51.1817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4308250.0</v>
      </c>
      <c r="B169" s="23" t="s">
        <v>4190</v>
      </c>
      <c r="C169" s="24">
        <v>2361.0</v>
      </c>
      <c r="D169" s="24">
        <v>1081.0</v>
      </c>
      <c r="E169" s="24">
        <v>937.0</v>
      </c>
      <c r="F169" s="24">
        <v>292.0</v>
      </c>
      <c r="G169" s="24">
        <v>1726.0</v>
      </c>
      <c r="H169" s="24">
        <v>2018.0</v>
      </c>
      <c r="I169" s="25"/>
      <c r="J169" s="26">
        <v>-27.8606</v>
      </c>
      <c r="K169" s="26">
        <v>-52.0844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4308300.0</v>
      </c>
      <c r="B170" s="18" t="s">
        <v>4191</v>
      </c>
      <c r="C170" s="19">
        <v>11473.0</v>
      </c>
      <c r="D170" s="19">
        <v>5458.0</v>
      </c>
      <c r="E170" s="19">
        <v>5254.0</v>
      </c>
      <c r="F170" s="19">
        <v>4093.0</v>
      </c>
      <c r="G170" s="19">
        <v>6619.0</v>
      </c>
      <c r="H170" s="19">
        <v>10712.0</v>
      </c>
      <c r="I170" s="20"/>
      <c r="J170" s="21">
        <v>-28.9828</v>
      </c>
      <c r="K170" s="21">
        <v>-52.3458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4308409.0</v>
      </c>
      <c r="B171" s="23" t="s">
        <v>4192</v>
      </c>
      <c r="C171" s="24">
        <v>7598.0</v>
      </c>
      <c r="D171" s="24">
        <v>3570.0</v>
      </c>
      <c r="E171" s="24">
        <v>3444.0</v>
      </c>
      <c r="F171" s="24">
        <v>2769.0</v>
      </c>
      <c r="G171" s="24">
        <v>4245.0</v>
      </c>
      <c r="H171" s="24">
        <v>7014.0</v>
      </c>
      <c r="I171" s="25"/>
      <c r="J171" s="26">
        <v>-30.0003</v>
      </c>
      <c r="K171" s="26">
        <v>-53.4992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4308433.0</v>
      </c>
      <c r="B172" s="18" t="s">
        <v>4193</v>
      </c>
      <c r="C172" s="19">
        <v>0.0</v>
      </c>
      <c r="D172" s="19">
        <v>1261.0</v>
      </c>
      <c r="E172" s="19">
        <v>1212.0</v>
      </c>
      <c r="F172" s="19">
        <v>465.0</v>
      </c>
      <c r="G172" s="19">
        <v>2008.0</v>
      </c>
      <c r="H172" s="19">
        <v>2473.0</v>
      </c>
      <c r="I172" s="20"/>
      <c r="J172" s="21">
        <v>-29.3806</v>
      </c>
      <c r="K172" s="21">
        <v>-52.0944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4308458.0</v>
      </c>
      <c r="B173" s="23" t="s">
        <v>4194</v>
      </c>
      <c r="C173" s="24">
        <v>5079.0</v>
      </c>
      <c r="D173" s="24">
        <v>2241.0</v>
      </c>
      <c r="E173" s="24">
        <v>2336.0</v>
      </c>
      <c r="F173" s="24">
        <v>2993.0</v>
      </c>
      <c r="G173" s="24">
        <v>1584.0</v>
      </c>
      <c r="H173" s="24">
        <v>4577.0</v>
      </c>
      <c r="I173" s="25"/>
      <c r="J173" s="26">
        <v>-28.7972</v>
      </c>
      <c r="K173" s="26">
        <v>-53.2228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4308508.0</v>
      </c>
      <c r="B174" s="18" t="s">
        <v>4195</v>
      </c>
      <c r="C174" s="19">
        <v>26759.0</v>
      </c>
      <c r="D174" s="19">
        <v>14132.0</v>
      </c>
      <c r="E174" s="19">
        <v>14716.0</v>
      </c>
      <c r="F174" s="19">
        <v>23338.0</v>
      </c>
      <c r="G174" s="19">
        <v>5510.0</v>
      </c>
      <c r="H174" s="19">
        <v>28848.0</v>
      </c>
      <c r="I174" s="20"/>
      <c r="J174" s="21">
        <v>-27.3592</v>
      </c>
      <c r="K174" s="21">
        <v>-53.3944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4308607.0</v>
      </c>
      <c r="B175" s="23" t="s">
        <v>4196</v>
      </c>
      <c r="C175" s="24">
        <v>28337.0</v>
      </c>
      <c r="D175" s="24">
        <v>15223.0</v>
      </c>
      <c r="E175" s="24">
        <v>15469.0</v>
      </c>
      <c r="F175" s="24">
        <v>27638.0</v>
      </c>
      <c r="G175" s="24">
        <v>3054.0</v>
      </c>
      <c r="H175" s="24">
        <v>30692.0</v>
      </c>
      <c r="I175" s="25"/>
      <c r="J175" s="26">
        <v>-29.2561</v>
      </c>
      <c r="K175" s="26">
        <v>-51.5336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4308656.0</v>
      </c>
      <c r="B176" s="18" t="s">
        <v>4197</v>
      </c>
      <c r="C176" s="19">
        <v>3675.0</v>
      </c>
      <c r="D176" s="19">
        <v>1683.0</v>
      </c>
      <c r="E176" s="19">
        <v>1550.0</v>
      </c>
      <c r="F176" s="19">
        <v>1056.0</v>
      </c>
      <c r="G176" s="19">
        <v>2177.0</v>
      </c>
      <c r="H176" s="19">
        <v>3233.0</v>
      </c>
      <c r="I176" s="20"/>
      <c r="J176" s="21">
        <v>-28.1836</v>
      </c>
      <c r="K176" s="21">
        <v>-55.6389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4308706.0</v>
      </c>
      <c r="B177" s="23" t="s">
        <v>4198</v>
      </c>
      <c r="C177" s="24">
        <v>6391.0</v>
      </c>
      <c r="D177" s="24">
        <v>2832.0</v>
      </c>
      <c r="E177" s="24">
        <v>3030.0</v>
      </c>
      <c r="F177" s="24">
        <v>3388.0</v>
      </c>
      <c r="G177" s="24">
        <v>2474.0</v>
      </c>
      <c r="H177" s="24">
        <v>5862.0</v>
      </c>
      <c r="I177" s="25"/>
      <c r="J177" s="26">
        <v>-27.5842</v>
      </c>
      <c r="K177" s="26">
        <v>-52.0942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4308805.0</v>
      </c>
      <c r="B178" s="18" t="s">
        <v>4199</v>
      </c>
      <c r="C178" s="19">
        <v>8737.0</v>
      </c>
      <c r="D178" s="19">
        <v>4237.0</v>
      </c>
      <c r="E178" s="19">
        <v>4215.0</v>
      </c>
      <c r="F178" s="19">
        <v>4971.0</v>
      </c>
      <c r="G178" s="19">
        <v>3481.0</v>
      </c>
      <c r="H178" s="19">
        <v>8452.0</v>
      </c>
      <c r="I178" s="20"/>
      <c r="J178" s="21">
        <v>-29.905</v>
      </c>
      <c r="K178" s="21">
        <v>-51.7603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4308854.0</v>
      </c>
      <c r="B179" s="23" t="s">
        <v>4200</v>
      </c>
      <c r="C179" s="24">
        <v>1771.0</v>
      </c>
      <c r="D179" s="24">
        <v>889.0</v>
      </c>
      <c r="E179" s="24">
        <v>788.0</v>
      </c>
      <c r="F179" s="24">
        <v>723.0</v>
      </c>
      <c r="G179" s="24">
        <v>954.0</v>
      </c>
      <c r="H179" s="24">
        <v>1677.0</v>
      </c>
      <c r="I179" s="25"/>
      <c r="J179" s="26">
        <v>-28.4303</v>
      </c>
      <c r="K179" s="26">
        <v>-52.0356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4308904.0</v>
      </c>
      <c r="B180" s="18" t="s">
        <v>4201</v>
      </c>
      <c r="C180" s="19">
        <v>16509.0</v>
      </c>
      <c r="D180" s="19">
        <v>7850.0</v>
      </c>
      <c r="E180" s="19">
        <v>8306.0</v>
      </c>
      <c r="F180" s="19">
        <v>13864.0</v>
      </c>
      <c r="G180" s="19">
        <v>2292.0</v>
      </c>
      <c r="H180" s="19">
        <v>16156.0</v>
      </c>
      <c r="I180" s="20"/>
      <c r="J180" s="21">
        <v>-27.8903</v>
      </c>
      <c r="K180" s="21">
        <v>-52.2275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4309001.0</v>
      </c>
      <c r="B181" s="23" t="s">
        <v>4202</v>
      </c>
      <c r="C181" s="24">
        <v>18749.0</v>
      </c>
      <c r="D181" s="24">
        <v>8341.0</v>
      </c>
      <c r="E181" s="24">
        <v>8744.0</v>
      </c>
      <c r="F181" s="24">
        <v>12917.0</v>
      </c>
      <c r="G181" s="24">
        <v>4168.0</v>
      </c>
      <c r="H181" s="24">
        <v>17085.0</v>
      </c>
      <c r="I181" s="25"/>
      <c r="J181" s="26">
        <v>-28.0283</v>
      </c>
      <c r="K181" s="26">
        <v>-54.3497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4309050.0</v>
      </c>
      <c r="B182" s="18" t="s">
        <v>4203</v>
      </c>
      <c r="C182" s="19">
        <v>5684.0</v>
      </c>
      <c r="D182" s="19">
        <v>3531.0</v>
      </c>
      <c r="E182" s="19">
        <v>3354.0</v>
      </c>
      <c r="F182" s="19">
        <v>2068.0</v>
      </c>
      <c r="G182" s="19">
        <v>4817.0</v>
      </c>
      <c r="H182" s="19">
        <v>6885.0</v>
      </c>
      <c r="I182" s="20"/>
      <c r="J182" s="21">
        <v>-29.8806</v>
      </c>
      <c r="K182" s="21">
        <v>-50.7831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4309100.0</v>
      </c>
      <c r="B183" s="23" t="s">
        <v>4204</v>
      </c>
      <c r="C183" s="24">
        <v>28593.0</v>
      </c>
      <c r="D183" s="24">
        <v>15685.0</v>
      </c>
      <c r="E183" s="24">
        <v>16615.0</v>
      </c>
      <c r="F183" s="24">
        <v>29039.0</v>
      </c>
      <c r="G183" s="24">
        <v>3261.0</v>
      </c>
      <c r="H183" s="24">
        <v>32300.0</v>
      </c>
      <c r="I183" s="25"/>
      <c r="J183" s="26">
        <v>-29.3786</v>
      </c>
      <c r="K183" s="26">
        <v>-50.8739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4309126.0</v>
      </c>
      <c r="B184" s="18" t="s">
        <v>4205</v>
      </c>
      <c r="C184" s="19">
        <v>2543.0</v>
      </c>
      <c r="D184" s="19">
        <v>1151.0</v>
      </c>
      <c r="E184" s="19">
        <v>1118.0</v>
      </c>
      <c r="F184" s="19">
        <v>526.0</v>
      </c>
      <c r="G184" s="19">
        <v>1743.0</v>
      </c>
      <c r="H184" s="19">
        <v>2269.0</v>
      </c>
      <c r="I184" s="20"/>
      <c r="J184" s="21">
        <v>-27.4439</v>
      </c>
      <c r="K184" s="21">
        <v>-52.9175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4309159.0</v>
      </c>
      <c r="B185" s="23" t="s">
        <v>4206</v>
      </c>
      <c r="C185" s="24">
        <v>3666.0</v>
      </c>
      <c r="D185" s="24">
        <v>2044.0</v>
      </c>
      <c r="E185" s="24">
        <v>1926.0</v>
      </c>
      <c r="F185" s="24">
        <v>529.0</v>
      </c>
      <c r="G185" s="24">
        <v>3441.0</v>
      </c>
      <c r="H185" s="24">
        <v>3970.0</v>
      </c>
      <c r="I185" s="25"/>
      <c r="J185" s="26">
        <v>-29.2681</v>
      </c>
      <c r="K185" s="26">
        <v>-52.5789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4309209.0</v>
      </c>
      <c r="B186" s="18" t="s">
        <v>4207</v>
      </c>
      <c r="C186" s="19">
        <v>232629.0</v>
      </c>
      <c r="D186" s="19">
        <v>124946.0</v>
      </c>
      <c r="E186" s="19">
        <v>130816.0</v>
      </c>
      <c r="F186" s="19">
        <v>243590.0</v>
      </c>
      <c r="G186" s="19">
        <v>12172.0</v>
      </c>
      <c r="H186" s="19">
        <v>255762.0</v>
      </c>
      <c r="I186" s="20"/>
      <c r="J186" s="21">
        <v>-29.9444</v>
      </c>
      <c r="K186" s="21">
        <v>-50.9919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4309258.0</v>
      </c>
      <c r="B187" s="23" t="s">
        <v>4208</v>
      </c>
      <c r="C187" s="24">
        <v>1749.0</v>
      </c>
      <c r="D187" s="24">
        <v>806.0</v>
      </c>
      <c r="E187" s="24">
        <v>792.0</v>
      </c>
      <c r="F187" s="24">
        <v>738.0</v>
      </c>
      <c r="G187" s="24">
        <v>860.0</v>
      </c>
      <c r="H187" s="24">
        <v>1598.0</v>
      </c>
      <c r="I187" s="25"/>
      <c r="J187" s="26">
        <v>-28.5408</v>
      </c>
      <c r="K187" s="26">
        <v>-51.6903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4309308.0</v>
      </c>
      <c r="B188" s="18" t="s">
        <v>4209</v>
      </c>
      <c r="C188" s="19">
        <v>94307.0</v>
      </c>
      <c r="D188" s="19">
        <v>46163.0</v>
      </c>
      <c r="E188" s="19">
        <v>49067.0</v>
      </c>
      <c r="F188" s="19">
        <v>93081.0</v>
      </c>
      <c r="G188" s="19">
        <v>2149.0</v>
      </c>
      <c r="H188" s="19">
        <v>95230.0</v>
      </c>
      <c r="I188" s="20"/>
      <c r="J188" s="21">
        <v>-30.1139</v>
      </c>
      <c r="K188" s="21">
        <v>-51.325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4309407.0</v>
      </c>
      <c r="B189" s="23" t="s">
        <v>4210</v>
      </c>
      <c r="C189" s="24">
        <v>20064.0</v>
      </c>
      <c r="D189" s="24">
        <v>11120.0</v>
      </c>
      <c r="E189" s="24">
        <v>11690.0</v>
      </c>
      <c r="F189" s="24">
        <v>20828.0</v>
      </c>
      <c r="G189" s="24">
        <v>1982.0</v>
      </c>
      <c r="H189" s="24">
        <v>22810.0</v>
      </c>
      <c r="I189" s="25"/>
      <c r="J189" s="26">
        <v>-28.8456</v>
      </c>
      <c r="K189" s="26">
        <v>-51.8903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4309506.0</v>
      </c>
      <c r="B190" s="137" t="s">
        <v>4211</v>
      </c>
      <c r="C190" s="138">
        <v>8990.0</v>
      </c>
      <c r="D190" s="138">
        <v>3951.0</v>
      </c>
      <c r="E190" s="138">
        <v>4164.0</v>
      </c>
      <c r="F190" s="138">
        <v>5030.0</v>
      </c>
      <c r="G190" s="138">
        <v>3085.0</v>
      </c>
      <c r="H190" s="138">
        <v>8115.0</v>
      </c>
      <c r="I190" s="142"/>
      <c r="J190" s="21">
        <v>-28.1408</v>
      </c>
      <c r="K190" s="21">
        <v>-54.5581</v>
      </c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</row>
    <row r="191" ht="15.75" customHeight="1">
      <c r="A191" s="22">
        <v>4309555.0</v>
      </c>
      <c r="B191" s="23" t="s">
        <v>4212</v>
      </c>
      <c r="C191" s="24">
        <v>3659.0</v>
      </c>
      <c r="D191" s="24">
        <v>2150.0</v>
      </c>
      <c r="E191" s="24">
        <v>2104.0</v>
      </c>
      <c r="F191" s="24">
        <v>2456.0</v>
      </c>
      <c r="G191" s="24">
        <v>1798.0</v>
      </c>
      <c r="H191" s="24">
        <v>4254.0</v>
      </c>
      <c r="I191" s="25"/>
      <c r="J191" s="26">
        <v>-29.5478</v>
      </c>
      <c r="K191" s="26">
        <v>-51.4256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4307104.0</v>
      </c>
      <c r="B192" s="18" t="s">
        <v>4213</v>
      </c>
      <c r="C192" s="19">
        <v>8487.0</v>
      </c>
      <c r="D192" s="19">
        <v>3487.0</v>
      </c>
      <c r="E192" s="19">
        <v>3270.0</v>
      </c>
      <c r="F192" s="19">
        <v>4523.0</v>
      </c>
      <c r="G192" s="19">
        <v>2234.0</v>
      </c>
      <c r="H192" s="19">
        <v>6757.0</v>
      </c>
      <c r="I192" s="20"/>
      <c r="J192" s="21">
        <v>-32.0236</v>
      </c>
      <c r="K192" s="21">
        <v>-53.3956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4309571.0</v>
      </c>
      <c r="B193" s="23" t="s">
        <v>4214</v>
      </c>
      <c r="C193" s="24">
        <v>2957.0</v>
      </c>
      <c r="D193" s="24">
        <v>1543.0</v>
      </c>
      <c r="E193" s="24">
        <v>1411.0</v>
      </c>
      <c r="F193" s="24">
        <v>384.0</v>
      </c>
      <c r="G193" s="24">
        <v>2570.0</v>
      </c>
      <c r="H193" s="24">
        <v>2954.0</v>
      </c>
      <c r="I193" s="25"/>
      <c r="J193" s="26">
        <v>-29.4067</v>
      </c>
      <c r="K193" s="26">
        <v>-52.6525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4309605.0</v>
      </c>
      <c r="B194" s="18" t="s">
        <v>4215</v>
      </c>
      <c r="C194" s="19">
        <v>17699.0</v>
      </c>
      <c r="D194" s="19">
        <v>8947.0</v>
      </c>
      <c r="E194" s="19">
        <v>9403.0</v>
      </c>
      <c r="F194" s="19">
        <v>14571.0</v>
      </c>
      <c r="G194" s="19">
        <v>3779.0</v>
      </c>
      <c r="H194" s="19">
        <v>18350.0</v>
      </c>
      <c r="I194" s="20"/>
      <c r="J194" s="21">
        <v>-27.6258</v>
      </c>
      <c r="K194" s="21">
        <v>-54.3078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4309654.0</v>
      </c>
      <c r="B195" s="23" t="s">
        <v>4216</v>
      </c>
      <c r="C195" s="24">
        <v>5359.0</v>
      </c>
      <c r="D195" s="24">
        <v>3129.0</v>
      </c>
      <c r="E195" s="24">
        <v>2919.0</v>
      </c>
      <c r="F195" s="24">
        <v>2914.0</v>
      </c>
      <c r="G195" s="24">
        <v>3134.0</v>
      </c>
      <c r="H195" s="24">
        <v>6048.0</v>
      </c>
      <c r="I195" s="25"/>
      <c r="J195" s="26">
        <v>-31.4042</v>
      </c>
      <c r="K195" s="26">
        <v>-53.8694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4309704.0</v>
      </c>
      <c r="B196" s="18" t="s">
        <v>352</v>
      </c>
      <c r="C196" s="19">
        <v>5228.0</v>
      </c>
      <c r="D196" s="19">
        <v>2387.0</v>
      </c>
      <c r="E196" s="19">
        <v>2532.0</v>
      </c>
      <c r="F196" s="19">
        <v>2911.0</v>
      </c>
      <c r="G196" s="19">
        <v>2008.0</v>
      </c>
      <c r="H196" s="19">
        <v>4919.0</v>
      </c>
      <c r="I196" s="20"/>
      <c r="J196" s="21">
        <v>-7.5061</v>
      </c>
      <c r="K196" s="21">
        <v>-63.0208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4309753.0</v>
      </c>
      <c r="B197" s="23" t="s">
        <v>4217</v>
      </c>
      <c r="C197" s="24">
        <v>4454.0</v>
      </c>
      <c r="D197" s="24">
        <v>2230.0</v>
      </c>
      <c r="E197" s="24">
        <v>2141.0</v>
      </c>
      <c r="F197" s="24">
        <v>1053.0</v>
      </c>
      <c r="G197" s="24">
        <v>3318.0</v>
      </c>
      <c r="H197" s="24">
        <v>4371.0</v>
      </c>
      <c r="I197" s="25"/>
      <c r="J197" s="26">
        <v>-29.4194</v>
      </c>
      <c r="K197" s="26">
        <v>-53.1347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4309803.0</v>
      </c>
      <c r="B198" s="18" t="s">
        <v>4218</v>
      </c>
      <c r="C198" s="19">
        <v>5233.0</v>
      </c>
      <c r="D198" s="19">
        <v>2290.0</v>
      </c>
      <c r="E198" s="19">
        <v>2420.0</v>
      </c>
      <c r="F198" s="19">
        <v>2849.0</v>
      </c>
      <c r="G198" s="19">
        <v>1861.0</v>
      </c>
      <c r="H198" s="19">
        <v>4710.0</v>
      </c>
      <c r="I198" s="20"/>
      <c r="J198" s="21">
        <v>-28.0569</v>
      </c>
      <c r="K198" s="21">
        <v>-51.8547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4309902.0</v>
      </c>
      <c r="B199" s="23" t="s">
        <v>4219</v>
      </c>
      <c r="C199" s="24">
        <v>7163.0</v>
      </c>
      <c r="D199" s="24">
        <v>3589.0</v>
      </c>
      <c r="E199" s="24">
        <v>3586.0</v>
      </c>
      <c r="F199" s="24">
        <v>3815.0</v>
      </c>
      <c r="G199" s="24">
        <v>3360.0</v>
      </c>
      <c r="H199" s="24">
        <v>7175.0</v>
      </c>
      <c r="I199" s="25"/>
      <c r="J199" s="26">
        <v>-28.37</v>
      </c>
      <c r="K199" s="26">
        <v>-51.6364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4309951.0</v>
      </c>
      <c r="B200" s="18" t="s">
        <v>4220</v>
      </c>
      <c r="C200" s="19">
        <v>5170.0</v>
      </c>
      <c r="D200" s="19">
        <v>2061.0</v>
      </c>
      <c r="E200" s="19">
        <v>2000.0</v>
      </c>
      <c r="F200" s="19">
        <v>2391.0</v>
      </c>
      <c r="G200" s="19">
        <v>1670.0</v>
      </c>
      <c r="H200" s="19">
        <v>4061.0</v>
      </c>
      <c r="I200" s="20"/>
      <c r="J200" s="21">
        <v>-28.6247</v>
      </c>
      <c r="K200" s="21">
        <v>-52.5114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4310009.0</v>
      </c>
      <c r="B201" s="23" t="s">
        <v>4221</v>
      </c>
      <c r="C201" s="24">
        <v>18633.0</v>
      </c>
      <c r="D201" s="24">
        <v>9472.0</v>
      </c>
      <c r="E201" s="24">
        <v>9840.0</v>
      </c>
      <c r="F201" s="24">
        <v>15344.0</v>
      </c>
      <c r="G201" s="24">
        <v>3968.0</v>
      </c>
      <c r="H201" s="24">
        <v>19312.0</v>
      </c>
      <c r="I201" s="25"/>
      <c r="J201" s="26">
        <v>-28.6275</v>
      </c>
      <c r="K201" s="26">
        <v>-53.0897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4310108.0</v>
      </c>
      <c r="B202" s="18" t="s">
        <v>4222</v>
      </c>
      <c r="C202" s="19">
        <v>26767.0</v>
      </c>
      <c r="D202" s="19">
        <v>15461.0</v>
      </c>
      <c r="E202" s="19">
        <v>16202.0</v>
      </c>
      <c r="F202" s="19">
        <v>30193.0</v>
      </c>
      <c r="G202" s="19">
        <v>1470.0</v>
      </c>
      <c r="H202" s="19">
        <v>31663.0</v>
      </c>
      <c r="I202" s="20"/>
      <c r="J202" s="21">
        <v>-28.0861</v>
      </c>
      <c r="K202" s="21">
        <v>-52.7944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4310207.0</v>
      </c>
      <c r="B203" s="23" t="s">
        <v>4223</v>
      </c>
      <c r="C203" s="24">
        <v>78461.0</v>
      </c>
      <c r="D203" s="24">
        <v>38116.0</v>
      </c>
      <c r="E203" s="24">
        <v>40804.0</v>
      </c>
      <c r="F203" s="24">
        <v>71555.0</v>
      </c>
      <c r="G203" s="24">
        <v>7365.0</v>
      </c>
      <c r="H203" s="24">
        <v>78920.0</v>
      </c>
      <c r="I203" s="25"/>
      <c r="J203" s="26">
        <v>-28.3878</v>
      </c>
      <c r="K203" s="26">
        <v>-53.9147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4310306.0</v>
      </c>
      <c r="B204" s="18" t="s">
        <v>4224</v>
      </c>
      <c r="C204" s="19">
        <v>4255.0</v>
      </c>
      <c r="D204" s="19">
        <v>2055.0</v>
      </c>
      <c r="E204" s="19">
        <v>2043.0</v>
      </c>
      <c r="F204" s="19">
        <v>2203.0</v>
      </c>
      <c r="G204" s="19">
        <v>1895.0</v>
      </c>
      <c r="H204" s="19">
        <v>4098.0</v>
      </c>
      <c r="I204" s="20"/>
      <c r="J204" s="21">
        <v>-28.9267</v>
      </c>
      <c r="K204" s="21">
        <v>-52.1242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4310330.0</v>
      </c>
      <c r="B205" s="23" t="s">
        <v>4225</v>
      </c>
      <c r="C205" s="24">
        <v>12242.0</v>
      </c>
      <c r="D205" s="24">
        <v>8662.0</v>
      </c>
      <c r="E205" s="24">
        <v>9005.0</v>
      </c>
      <c r="F205" s="24">
        <v>17658.0</v>
      </c>
      <c r="G205" s="24">
        <v>9.0</v>
      </c>
      <c r="H205" s="24">
        <v>17667.0</v>
      </c>
      <c r="I205" s="25"/>
      <c r="J205" s="26">
        <v>-29.9753</v>
      </c>
      <c r="K205" s="26">
        <v>-50.1281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4310363.0</v>
      </c>
      <c r="B206" s="18" t="s">
        <v>4226</v>
      </c>
      <c r="C206" s="19">
        <v>3850.0</v>
      </c>
      <c r="D206" s="19">
        <v>1496.0</v>
      </c>
      <c r="E206" s="19">
        <v>1529.0</v>
      </c>
      <c r="F206" s="19">
        <v>1501.0</v>
      </c>
      <c r="G206" s="19">
        <v>1524.0</v>
      </c>
      <c r="H206" s="19">
        <v>3025.0</v>
      </c>
      <c r="I206" s="20"/>
      <c r="J206" s="21">
        <v>-29.3553</v>
      </c>
      <c r="K206" s="21">
        <v>-51.7769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4310405.0</v>
      </c>
      <c r="B207" s="23" t="s">
        <v>590</v>
      </c>
      <c r="C207" s="24">
        <v>7308.0</v>
      </c>
      <c r="D207" s="24">
        <v>3293.0</v>
      </c>
      <c r="E207" s="24">
        <v>3325.0</v>
      </c>
      <c r="F207" s="24">
        <v>4157.0</v>
      </c>
      <c r="G207" s="24">
        <v>2461.0</v>
      </c>
      <c r="H207" s="24">
        <v>6618.0</v>
      </c>
      <c r="I207" s="25"/>
      <c r="J207" s="26">
        <v>-27.8333</v>
      </c>
      <c r="K207" s="26">
        <v>-54.1883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4310413.0</v>
      </c>
      <c r="B208" s="18" t="s">
        <v>4227</v>
      </c>
      <c r="C208" s="19">
        <v>2378.0</v>
      </c>
      <c r="D208" s="19">
        <v>1148.0</v>
      </c>
      <c r="E208" s="19">
        <v>1119.0</v>
      </c>
      <c r="F208" s="19">
        <v>1346.0</v>
      </c>
      <c r="G208" s="19">
        <v>921.0</v>
      </c>
      <c r="H208" s="19">
        <v>2267.0</v>
      </c>
      <c r="I208" s="20"/>
      <c r="J208" s="21">
        <v>-27.8831</v>
      </c>
      <c r="K208" s="21">
        <v>-54.0169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4310439.0</v>
      </c>
      <c r="B209" s="23" t="s">
        <v>4228</v>
      </c>
      <c r="C209" s="24">
        <v>5456.0</v>
      </c>
      <c r="D209" s="24">
        <v>3082.0</v>
      </c>
      <c r="E209" s="24">
        <v>2935.0</v>
      </c>
      <c r="F209" s="24">
        <v>2914.0</v>
      </c>
      <c r="G209" s="24">
        <v>3103.0</v>
      </c>
      <c r="H209" s="24">
        <v>6017.0</v>
      </c>
      <c r="I209" s="25"/>
      <c r="J209" s="26">
        <v>-28.82</v>
      </c>
      <c r="K209" s="26">
        <v>-51.2792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4310462.0</v>
      </c>
      <c r="B210" s="18" t="s">
        <v>4229</v>
      </c>
      <c r="C210" s="19">
        <v>2057.0</v>
      </c>
      <c r="D210" s="19">
        <v>972.0</v>
      </c>
      <c r="E210" s="19">
        <v>972.0</v>
      </c>
      <c r="F210" s="19">
        <v>679.0</v>
      </c>
      <c r="G210" s="19">
        <v>1265.0</v>
      </c>
      <c r="H210" s="19">
        <v>1944.0</v>
      </c>
      <c r="I210" s="20"/>
      <c r="J210" s="21">
        <v>-27.9367</v>
      </c>
      <c r="K210" s="21">
        <v>-52.4264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4310504.0</v>
      </c>
      <c r="B211" s="23" t="s">
        <v>4230</v>
      </c>
      <c r="C211" s="24">
        <v>9250.0</v>
      </c>
      <c r="D211" s="24">
        <v>4075.0</v>
      </c>
      <c r="E211" s="24">
        <v>4003.0</v>
      </c>
      <c r="F211" s="24">
        <v>4457.0</v>
      </c>
      <c r="G211" s="24">
        <v>3621.0</v>
      </c>
      <c r="H211" s="24">
        <v>8078.0</v>
      </c>
      <c r="I211" s="25"/>
      <c r="J211" s="26">
        <v>-27.1936</v>
      </c>
      <c r="K211" s="26">
        <v>-53.2506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4310538.0</v>
      </c>
      <c r="B212" s="18" t="s">
        <v>4231</v>
      </c>
      <c r="C212" s="19">
        <v>4578.0</v>
      </c>
      <c r="D212" s="19">
        <v>2543.0</v>
      </c>
      <c r="E212" s="19">
        <v>2468.0</v>
      </c>
      <c r="F212" s="19">
        <v>3968.0</v>
      </c>
      <c r="G212" s="19">
        <v>1043.0</v>
      </c>
      <c r="H212" s="19">
        <v>5011.0</v>
      </c>
      <c r="I212" s="20"/>
      <c r="J212" s="21">
        <v>-29.6097</v>
      </c>
      <c r="K212" s="21">
        <v>-53.7647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4310553.0</v>
      </c>
      <c r="B213" s="23" t="s">
        <v>4232</v>
      </c>
      <c r="C213" s="24">
        <v>3503.0</v>
      </c>
      <c r="D213" s="24">
        <v>1778.0</v>
      </c>
      <c r="E213" s="24">
        <v>1663.0</v>
      </c>
      <c r="F213" s="24">
        <v>1184.0</v>
      </c>
      <c r="G213" s="24">
        <v>2257.0</v>
      </c>
      <c r="H213" s="24">
        <v>3441.0</v>
      </c>
      <c r="I213" s="25"/>
      <c r="J213" s="26">
        <v>-28.7953</v>
      </c>
      <c r="K213" s="26">
        <v>-55.2353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4310579.0</v>
      </c>
      <c r="B214" s="18" t="s">
        <v>4233</v>
      </c>
      <c r="C214" s="19">
        <v>2691.0</v>
      </c>
      <c r="D214" s="19">
        <v>1229.0</v>
      </c>
      <c r="E214" s="19">
        <v>1108.0</v>
      </c>
      <c r="F214" s="19">
        <v>551.0</v>
      </c>
      <c r="G214" s="19">
        <v>1786.0</v>
      </c>
      <c r="H214" s="19">
        <v>2337.0</v>
      </c>
      <c r="I214" s="20"/>
      <c r="J214" s="21">
        <v>-28.8947</v>
      </c>
      <c r="K214" s="21">
        <v>-52.0358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4310603.0</v>
      </c>
      <c r="B215" s="23" t="s">
        <v>4234</v>
      </c>
      <c r="C215" s="24">
        <v>39770.0</v>
      </c>
      <c r="D215" s="24">
        <v>19035.0</v>
      </c>
      <c r="E215" s="24">
        <v>19131.0</v>
      </c>
      <c r="F215" s="24">
        <v>33318.0</v>
      </c>
      <c r="G215" s="24">
        <v>4848.0</v>
      </c>
      <c r="H215" s="24">
        <v>38166.0</v>
      </c>
      <c r="I215" s="25"/>
      <c r="J215" s="26">
        <v>-29.1253</v>
      </c>
      <c r="K215" s="26">
        <v>-56.5531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4310652.0</v>
      </c>
      <c r="B216" s="18" t="s">
        <v>4235</v>
      </c>
      <c r="C216" s="19">
        <v>0.0</v>
      </c>
      <c r="D216" s="19">
        <v>1343.0</v>
      </c>
      <c r="E216" s="19">
        <v>1246.0</v>
      </c>
      <c r="F216" s="19">
        <v>212.0</v>
      </c>
      <c r="G216" s="19">
        <v>2377.0</v>
      </c>
      <c r="H216" s="19">
        <v>2589.0</v>
      </c>
      <c r="I216" s="20"/>
      <c r="J216" s="21">
        <v>-29.4897</v>
      </c>
      <c r="K216" s="21">
        <v>-50.1006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4310702.0</v>
      </c>
      <c r="B217" s="67" t="s">
        <v>4236</v>
      </c>
      <c r="C217" s="68">
        <v>5252.0</v>
      </c>
      <c r="D217" s="68">
        <v>2178.0</v>
      </c>
      <c r="E217" s="68">
        <v>1993.0</v>
      </c>
      <c r="F217" s="68">
        <v>1729.0</v>
      </c>
      <c r="G217" s="68">
        <v>2442.0</v>
      </c>
      <c r="H217" s="68">
        <v>4171.0</v>
      </c>
      <c r="I217" s="147"/>
      <c r="J217" s="26">
        <v>-27.3867</v>
      </c>
      <c r="K217" s="26">
        <v>-52.4528</v>
      </c>
      <c r="L217" s="147"/>
      <c r="M217" s="147"/>
      <c r="N217" s="147"/>
      <c r="O217" s="147"/>
      <c r="P217" s="147"/>
      <c r="Q217" s="147"/>
      <c r="R217" s="147"/>
      <c r="S217" s="147"/>
      <c r="T217" s="147"/>
      <c r="U217" s="147"/>
      <c r="V217" s="147"/>
      <c r="W217" s="147"/>
      <c r="X217" s="147"/>
      <c r="Y217" s="147"/>
      <c r="Z217" s="147"/>
    </row>
    <row r="218" ht="15.75" customHeight="1">
      <c r="A218" s="17">
        <v>4310751.0</v>
      </c>
      <c r="B218" s="18" t="s">
        <v>4237</v>
      </c>
      <c r="C218" s="19">
        <v>2495.0</v>
      </c>
      <c r="D218" s="19">
        <v>1097.0</v>
      </c>
      <c r="E218" s="19">
        <v>1059.0</v>
      </c>
      <c r="F218" s="19">
        <v>705.0</v>
      </c>
      <c r="G218" s="19">
        <v>1451.0</v>
      </c>
      <c r="H218" s="19">
        <v>2156.0</v>
      </c>
      <c r="I218" s="20"/>
      <c r="J218" s="21">
        <v>-29.5203</v>
      </c>
      <c r="K218" s="21">
        <v>-53.5806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4310801.0</v>
      </c>
      <c r="B219" s="23" t="s">
        <v>4238</v>
      </c>
      <c r="C219" s="24">
        <v>15318.0</v>
      </c>
      <c r="D219" s="24">
        <v>9800.0</v>
      </c>
      <c r="E219" s="24">
        <v>10077.0</v>
      </c>
      <c r="F219" s="24">
        <v>18065.0</v>
      </c>
      <c r="G219" s="24">
        <v>1812.0</v>
      </c>
      <c r="H219" s="24">
        <v>19877.0</v>
      </c>
      <c r="I219" s="25"/>
      <c r="J219" s="26">
        <v>-29.5911</v>
      </c>
      <c r="K219" s="26">
        <v>-51.1606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4310850.0</v>
      </c>
      <c r="B220" s="18" t="s">
        <v>4239</v>
      </c>
      <c r="C220" s="19">
        <v>4536.0</v>
      </c>
      <c r="D220" s="19">
        <v>2087.0</v>
      </c>
      <c r="E220" s="19">
        <v>2024.0</v>
      </c>
      <c r="F220" s="19">
        <v>1487.0</v>
      </c>
      <c r="G220" s="19">
        <v>2624.0</v>
      </c>
      <c r="H220" s="19">
        <v>4111.0</v>
      </c>
      <c r="I220" s="20"/>
      <c r="J220" s="21">
        <v>-27.6308</v>
      </c>
      <c r="K220" s="21">
        <v>-53.2772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4310876.0</v>
      </c>
      <c r="B221" s="23" t="s">
        <v>4240</v>
      </c>
      <c r="C221" s="24">
        <v>0.0</v>
      </c>
      <c r="D221" s="24">
        <v>1282.0</v>
      </c>
      <c r="E221" s="24">
        <v>1225.0</v>
      </c>
      <c r="F221" s="24">
        <v>562.0</v>
      </c>
      <c r="G221" s="24">
        <v>1945.0</v>
      </c>
      <c r="H221" s="24">
        <v>2507.0</v>
      </c>
      <c r="I221" s="25"/>
      <c r="J221" s="26">
        <v>-29.0322</v>
      </c>
      <c r="K221" s="26">
        <v>-53.0633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4310900.0</v>
      </c>
      <c r="B222" s="18" t="s">
        <v>2391</v>
      </c>
      <c r="C222" s="19">
        <v>4248.0</v>
      </c>
      <c r="D222" s="19">
        <v>1780.0</v>
      </c>
      <c r="E222" s="19">
        <v>1850.0</v>
      </c>
      <c r="F222" s="19">
        <v>2570.0</v>
      </c>
      <c r="G222" s="19">
        <v>1060.0</v>
      </c>
      <c r="H222" s="19">
        <v>3630.0</v>
      </c>
      <c r="I222" s="20"/>
      <c r="J222" s="21">
        <v>-27.7289</v>
      </c>
      <c r="K222" s="21">
        <v>-52.535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4311007.0</v>
      </c>
      <c r="B223" s="23" t="s">
        <v>4241</v>
      </c>
      <c r="C223" s="24">
        <v>30093.0</v>
      </c>
      <c r="D223" s="24">
        <v>13600.0</v>
      </c>
      <c r="E223" s="24">
        <v>14342.0</v>
      </c>
      <c r="F223" s="24">
        <v>26101.0</v>
      </c>
      <c r="G223" s="24">
        <v>1841.0</v>
      </c>
      <c r="H223" s="24">
        <v>27942.0</v>
      </c>
      <c r="I223" s="25"/>
      <c r="J223" s="26">
        <v>-32.5661</v>
      </c>
      <c r="K223" s="26">
        <v>-53.3758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4311106.0</v>
      </c>
      <c r="B224" s="18" t="s">
        <v>4242</v>
      </c>
      <c r="C224" s="19">
        <v>12488.0</v>
      </c>
      <c r="D224" s="19">
        <v>5737.0</v>
      </c>
      <c r="E224" s="19">
        <v>5741.0</v>
      </c>
      <c r="F224" s="19">
        <v>6531.0</v>
      </c>
      <c r="G224" s="19">
        <v>4947.0</v>
      </c>
      <c r="H224" s="19">
        <v>11478.0</v>
      </c>
      <c r="I224" s="20"/>
      <c r="J224" s="21">
        <v>-29.4975</v>
      </c>
      <c r="K224" s="21">
        <v>-54.69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4311122.0</v>
      </c>
      <c r="B225" s="23" t="s">
        <v>4243</v>
      </c>
      <c r="C225" s="24">
        <v>4814.0</v>
      </c>
      <c r="D225" s="24">
        <v>2141.0</v>
      </c>
      <c r="E225" s="24">
        <v>2036.0</v>
      </c>
      <c r="F225" s="24">
        <v>2430.0</v>
      </c>
      <c r="G225" s="24">
        <v>1747.0</v>
      </c>
      <c r="H225" s="24">
        <v>4177.0</v>
      </c>
      <c r="I225" s="25"/>
      <c r="J225" s="26">
        <v>-28.8847</v>
      </c>
      <c r="K225" s="26">
        <v>-50.3578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4311130.0</v>
      </c>
      <c r="B226" s="18" t="s">
        <v>4244</v>
      </c>
      <c r="C226" s="19">
        <v>3751.0</v>
      </c>
      <c r="D226" s="19">
        <v>1884.0</v>
      </c>
      <c r="E226" s="19">
        <v>1691.0</v>
      </c>
      <c r="F226" s="19">
        <v>613.0</v>
      </c>
      <c r="G226" s="19">
        <v>2962.0</v>
      </c>
      <c r="H226" s="19">
        <v>3575.0</v>
      </c>
      <c r="I226" s="20"/>
      <c r="J226" s="21">
        <v>-29.2914</v>
      </c>
      <c r="K226" s="21">
        <v>-54.2239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4311155.0</v>
      </c>
      <c r="B227" s="23" t="s">
        <v>4245</v>
      </c>
      <c r="C227" s="24">
        <v>8284.0</v>
      </c>
      <c r="D227" s="24">
        <v>4305.0</v>
      </c>
      <c r="E227" s="24">
        <v>4024.0</v>
      </c>
      <c r="F227" s="24">
        <v>2089.0</v>
      </c>
      <c r="G227" s="24">
        <v>6240.0</v>
      </c>
      <c r="H227" s="24">
        <v>8329.0</v>
      </c>
      <c r="I227" s="25"/>
      <c r="J227" s="26">
        <v>-28.6467</v>
      </c>
      <c r="K227" s="26">
        <v>-54.1222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4311205.0</v>
      </c>
      <c r="B228" s="18" t="s">
        <v>4246</v>
      </c>
      <c r="C228" s="19">
        <v>20416.0</v>
      </c>
      <c r="D228" s="19">
        <v>9626.0</v>
      </c>
      <c r="E228" s="19">
        <v>9953.0</v>
      </c>
      <c r="F228" s="19">
        <v>16106.0</v>
      </c>
      <c r="G228" s="19">
        <v>3473.0</v>
      </c>
      <c r="H228" s="19">
        <v>19579.0</v>
      </c>
      <c r="I228" s="20"/>
      <c r="J228" s="21">
        <v>-29.2269</v>
      </c>
      <c r="K228" s="21">
        <v>-53.6817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4311239.0</v>
      </c>
      <c r="B229" s="23" t="s">
        <v>4247</v>
      </c>
      <c r="C229" s="24">
        <v>0.0</v>
      </c>
      <c r="D229" s="24">
        <v>1403.0</v>
      </c>
      <c r="E229" s="24">
        <v>1259.0</v>
      </c>
      <c r="F229" s="24">
        <v>384.0</v>
      </c>
      <c r="G229" s="24">
        <v>2278.0</v>
      </c>
      <c r="H229" s="24">
        <v>2662.0</v>
      </c>
      <c r="I229" s="25"/>
      <c r="J229" s="26">
        <v>-29.488888888888887</v>
      </c>
      <c r="K229" s="26">
        <v>-53.013888888888886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4311270.0</v>
      </c>
      <c r="B230" s="18" t="s">
        <v>4248</v>
      </c>
      <c r="C230" s="19">
        <v>1627.0</v>
      </c>
      <c r="D230" s="19">
        <v>776.0</v>
      </c>
      <c r="E230" s="19">
        <v>822.0</v>
      </c>
      <c r="F230" s="19">
        <v>807.0</v>
      </c>
      <c r="G230" s="19">
        <v>791.0</v>
      </c>
      <c r="H230" s="19">
        <v>1598.0</v>
      </c>
      <c r="I230" s="20"/>
      <c r="J230" s="21">
        <v>-28.5708</v>
      </c>
      <c r="K230" s="21">
        <v>-52.8578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4311304.0</v>
      </c>
      <c r="B231" s="23" t="s">
        <v>4249</v>
      </c>
      <c r="C231" s="24">
        <v>29833.0</v>
      </c>
      <c r="D231" s="24">
        <v>13569.0</v>
      </c>
      <c r="E231" s="24">
        <v>13960.0</v>
      </c>
      <c r="F231" s="24">
        <v>24140.0</v>
      </c>
      <c r="G231" s="24">
        <v>3389.0</v>
      </c>
      <c r="H231" s="24">
        <v>27529.0</v>
      </c>
      <c r="I231" s="25"/>
      <c r="J231" s="26">
        <v>-28.2086</v>
      </c>
      <c r="K231" s="26">
        <v>-51.5258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4311254.0</v>
      </c>
      <c r="B232" s="18" t="s">
        <v>4250</v>
      </c>
      <c r="C232" s="19">
        <v>6098.0</v>
      </c>
      <c r="D232" s="19">
        <v>3194.0</v>
      </c>
      <c r="E232" s="19">
        <v>2991.0</v>
      </c>
      <c r="F232" s="19">
        <v>1655.0</v>
      </c>
      <c r="G232" s="19">
        <v>4530.0</v>
      </c>
      <c r="H232" s="19">
        <v>6185.0</v>
      </c>
      <c r="I232" s="20"/>
      <c r="J232" s="21">
        <v>-29.235</v>
      </c>
      <c r="K232" s="21">
        <v>-52.7958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4311403.0</v>
      </c>
      <c r="B233" s="23" t="s">
        <v>4251</v>
      </c>
      <c r="C233" s="24">
        <v>64133.0</v>
      </c>
      <c r="D233" s="24">
        <v>34750.0</v>
      </c>
      <c r="E233" s="24">
        <v>36731.0</v>
      </c>
      <c r="F233" s="24">
        <v>71216.0</v>
      </c>
      <c r="G233" s="24">
        <v>265.0</v>
      </c>
      <c r="H233" s="24">
        <v>71481.0</v>
      </c>
      <c r="I233" s="25"/>
      <c r="J233" s="26">
        <v>-29.4669</v>
      </c>
      <c r="K233" s="26">
        <v>-51.9614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4311429.0</v>
      </c>
      <c r="B234" s="18" t="s">
        <v>4252</v>
      </c>
      <c r="C234" s="19">
        <v>2463.0</v>
      </c>
      <c r="D234" s="19">
        <v>1253.0</v>
      </c>
      <c r="E234" s="19">
        <v>1234.0</v>
      </c>
      <c r="F234" s="19">
        <v>706.0</v>
      </c>
      <c r="G234" s="19">
        <v>1781.0</v>
      </c>
      <c r="H234" s="19">
        <v>2487.0</v>
      </c>
      <c r="I234" s="20"/>
      <c r="J234" s="21">
        <v>-27.6894</v>
      </c>
      <c r="K234" s="21">
        <v>-53.1817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4311502.0</v>
      </c>
      <c r="B235" s="23" t="s">
        <v>4253</v>
      </c>
      <c r="C235" s="24">
        <v>8109.0</v>
      </c>
      <c r="D235" s="24">
        <v>3770.0</v>
      </c>
      <c r="E235" s="24">
        <v>3899.0</v>
      </c>
      <c r="F235" s="24">
        <v>4748.0</v>
      </c>
      <c r="G235" s="24">
        <v>2921.0</v>
      </c>
      <c r="H235" s="24">
        <v>7669.0</v>
      </c>
      <c r="I235" s="25"/>
      <c r="J235" s="26">
        <v>-30.8131</v>
      </c>
      <c r="K235" s="26">
        <v>-53.895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4311601.0</v>
      </c>
      <c r="B236" s="18" t="s">
        <v>4254</v>
      </c>
      <c r="C236" s="19">
        <v>6574.0</v>
      </c>
      <c r="D236" s="19">
        <v>2948.0</v>
      </c>
      <c r="E236" s="19">
        <v>2832.0</v>
      </c>
      <c r="F236" s="19">
        <v>1297.0</v>
      </c>
      <c r="G236" s="19">
        <v>4483.0</v>
      </c>
      <c r="H236" s="19">
        <v>5780.0</v>
      </c>
      <c r="I236" s="20"/>
      <c r="J236" s="21">
        <v>-27.6</v>
      </c>
      <c r="K236" s="21">
        <v>-53.0728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4311627.0</v>
      </c>
      <c r="B237" s="23" t="s">
        <v>4255</v>
      </c>
      <c r="C237" s="24">
        <v>4414.0</v>
      </c>
      <c r="D237" s="24">
        <v>2680.0</v>
      </c>
      <c r="E237" s="24">
        <v>2549.0</v>
      </c>
      <c r="F237" s="24">
        <v>4289.0</v>
      </c>
      <c r="G237" s="24">
        <v>940.0</v>
      </c>
      <c r="H237" s="24">
        <v>5229.0</v>
      </c>
      <c r="I237" s="25"/>
      <c r="J237" s="26">
        <v>-29.5969</v>
      </c>
      <c r="K237" s="26">
        <v>-51.2094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4311643.0</v>
      </c>
      <c r="B238" s="18" t="s">
        <v>4256</v>
      </c>
      <c r="C238" s="19">
        <v>1564.0</v>
      </c>
      <c r="D238" s="19">
        <v>807.0</v>
      </c>
      <c r="E238" s="19">
        <v>817.0</v>
      </c>
      <c r="F238" s="19">
        <v>416.0</v>
      </c>
      <c r="G238" s="19">
        <v>1208.0</v>
      </c>
      <c r="H238" s="19">
        <v>1624.0</v>
      </c>
      <c r="I238" s="20"/>
      <c r="J238" s="21">
        <v>-29.4675</v>
      </c>
      <c r="K238" s="21">
        <v>-51.2008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4311718.0</v>
      </c>
      <c r="B239" s="23" t="s">
        <v>4257</v>
      </c>
      <c r="C239" s="24">
        <v>5035.0</v>
      </c>
      <c r="D239" s="24">
        <v>2419.0</v>
      </c>
      <c r="E239" s="24">
        <v>2323.0</v>
      </c>
      <c r="F239" s="24">
        <v>1312.0</v>
      </c>
      <c r="G239" s="24">
        <v>3430.0</v>
      </c>
      <c r="H239" s="24">
        <v>4742.0</v>
      </c>
      <c r="I239" s="25"/>
      <c r="J239" s="26">
        <v>-29.1428</v>
      </c>
      <c r="K239" s="26">
        <v>-56.065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4311700.0</v>
      </c>
      <c r="B240" s="18" t="s">
        <v>4258</v>
      </c>
      <c r="C240" s="19">
        <v>5728.0</v>
      </c>
      <c r="D240" s="19">
        <v>2762.0</v>
      </c>
      <c r="E240" s="19">
        <v>2753.0</v>
      </c>
      <c r="F240" s="19">
        <v>3385.0</v>
      </c>
      <c r="G240" s="19">
        <v>2130.0</v>
      </c>
      <c r="H240" s="19">
        <v>5515.0</v>
      </c>
      <c r="I240" s="20"/>
      <c r="J240" s="21">
        <v>-27.5669</v>
      </c>
      <c r="K240" s="21">
        <v>-51.6678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4311734.0</v>
      </c>
      <c r="B241" s="23" t="s">
        <v>4259</v>
      </c>
      <c r="C241" s="24">
        <v>3106.0</v>
      </c>
      <c r="D241" s="24">
        <v>1551.0</v>
      </c>
      <c r="E241" s="24">
        <v>1446.0</v>
      </c>
      <c r="F241" s="24">
        <v>568.0</v>
      </c>
      <c r="G241" s="24">
        <v>2429.0</v>
      </c>
      <c r="H241" s="24">
        <v>2997.0</v>
      </c>
      <c r="I241" s="25"/>
      <c r="J241" s="26">
        <v>-29.2114</v>
      </c>
      <c r="K241" s="26">
        <v>-49.9347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4311759.0</v>
      </c>
      <c r="B242" s="18" t="s">
        <v>4260</v>
      </c>
      <c r="C242" s="19">
        <v>6995.0</v>
      </c>
      <c r="D242" s="19">
        <v>3558.0</v>
      </c>
      <c r="E242" s="19">
        <v>3516.0</v>
      </c>
      <c r="F242" s="19">
        <v>5364.0</v>
      </c>
      <c r="G242" s="19">
        <v>1710.0</v>
      </c>
      <c r="H242" s="19">
        <v>7074.0</v>
      </c>
      <c r="I242" s="20"/>
      <c r="J242" s="21">
        <v>-29.5892</v>
      </c>
      <c r="K242" s="21">
        <v>-55.4828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4311775.0</v>
      </c>
      <c r="B243" s="23" t="s">
        <v>4261</v>
      </c>
      <c r="C243" s="24">
        <v>7304.0</v>
      </c>
      <c r="D243" s="24">
        <v>3525.0</v>
      </c>
      <c r="E243" s="24">
        <v>3383.0</v>
      </c>
      <c r="F243" s="24">
        <v>2067.0</v>
      </c>
      <c r="G243" s="24">
        <v>4841.0</v>
      </c>
      <c r="H243" s="24">
        <v>6908.0</v>
      </c>
      <c r="I243" s="25"/>
      <c r="J243" s="26">
        <v>-29.675</v>
      </c>
      <c r="K243" s="26">
        <v>-50.2072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4311791.0</v>
      </c>
      <c r="B244" s="137" t="s">
        <v>4262</v>
      </c>
      <c r="C244" s="138">
        <v>2513.0</v>
      </c>
      <c r="D244" s="138">
        <v>1272.0</v>
      </c>
      <c r="E244" s="138">
        <v>1255.0</v>
      </c>
      <c r="F244" s="138">
        <v>753.0</v>
      </c>
      <c r="G244" s="138">
        <v>1774.0</v>
      </c>
      <c r="H244" s="138">
        <v>2527.0</v>
      </c>
      <c r="I244" s="142"/>
      <c r="J244" s="21">
        <v>-29.5489</v>
      </c>
      <c r="K244" s="21">
        <v>-51.5539</v>
      </c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</row>
    <row r="245" ht="15.75" customHeight="1">
      <c r="A245" s="22">
        <v>4311809.0</v>
      </c>
      <c r="B245" s="23" t="s">
        <v>4263</v>
      </c>
      <c r="C245" s="24">
        <v>28361.0</v>
      </c>
      <c r="D245" s="24">
        <v>18034.0</v>
      </c>
      <c r="E245" s="24">
        <v>18349.0</v>
      </c>
      <c r="F245" s="24">
        <v>31577.0</v>
      </c>
      <c r="G245" s="24">
        <v>4806.0</v>
      </c>
      <c r="H245" s="24">
        <v>36383.0</v>
      </c>
      <c r="I245" s="25"/>
      <c r="J245" s="26">
        <v>-28.4492</v>
      </c>
      <c r="K245" s="26">
        <v>-52.2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4311908.0</v>
      </c>
      <c r="B246" s="18" t="s">
        <v>4264</v>
      </c>
      <c r="C246" s="19">
        <v>6108.0</v>
      </c>
      <c r="D246" s="19">
        <v>2555.0</v>
      </c>
      <c r="E246" s="19">
        <v>2579.0</v>
      </c>
      <c r="F246" s="19">
        <v>2722.0</v>
      </c>
      <c r="G246" s="19">
        <v>2412.0</v>
      </c>
      <c r="H246" s="19">
        <v>5134.0</v>
      </c>
      <c r="I246" s="20"/>
      <c r="J246" s="21">
        <v>-27.4617</v>
      </c>
      <c r="K246" s="21">
        <v>-51.9064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4311981.0</v>
      </c>
      <c r="B247" s="23" t="s">
        <v>4265</v>
      </c>
      <c r="C247" s="24">
        <v>3733.0</v>
      </c>
      <c r="D247" s="24">
        <v>1970.0</v>
      </c>
      <c r="E247" s="24">
        <v>1798.0</v>
      </c>
      <c r="F247" s="24">
        <v>638.0</v>
      </c>
      <c r="G247" s="24">
        <v>3130.0</v>
      </c>
      <c r="H247" s="24">
        <v>3768.0</v>
      </c>
      <c r="I247" s="25"/>
      <c r="J247" s="26">
        <v>-30.3525</v>
      </c>
      <c r="K247" s="26">
        <v>-51.5831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4312005.0</v>
      </c>
      <c r="B248" s="18" t="s">
        <v>4266</v>
      </c>
      <c r="C248" s="19">
        <v>2474.0</v>
      </c>
      <c r="D248" s="19">
        <v>1133.0</v>
      </c>
      <c r="E248" s="19">
        <v>1077.0</v>
      </c>
      <c r="F248" s="19">
        <v>1153.0</v>
      </c>
      <c r="G248" s="19">
        <v>1057.0</v>
      </c>
      <c r="H248" s="19">
        <v>2210.0</v>
      </c>
      <c r="I248" s="20"/>
      <c r="J248" s="21">
        <v>-27.3539</v>
      </c>
      <c r="K248" s="21">
        <v>-52.1472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4312054.0</v>
      </c>
      <c r="B249" s="23" t="s">
        <v>4267</v>
      </c>
      <c r="C249" s="24">
        <v>4241.0</v>
      </c>
      <c r="D249" s="24">
        <v>2039.0</v>
      </c>
      <c r="E249" s="24">
        <v>2029.0</v>
      </c>
      <c r="F249" s="24">
        <v>1545.0</v>
      </c>
      <c r="G249" s="24">
        <v>2523.0</v>
      </c>
      <c r="H249" s="24">
        <v>4068.0</v>
      </c>
      <c r="I249" s="25"/>
      <c r="J249" s="26">
        <v>-29.3275</v>
      </c>
      <c r="K249" s="26">
        <v>-52.0925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4312104.0</v>
      </c>
      <c r="B250" s="18" t="s">
        <v>4268</v>
      </c>
      <c r="C250" s="19">
        <v>5575.0</v>
      </c>
      <c r="D250" s="19">
        <v>2575.0</v>
      </c>
      <c r="E250" s="19">
        <v>2536.0</v>
      </c>
      <c r="F250" s="19">
        <v>2618.0</v>
      </c>
      <c r="G250" s="19">
        <v>2493.0</v>
      </c>
      <c r="H250" s="19">
        <v>5111.0</v>
      </c>
      <c r="I250" s="20"/>
      <c r="J250" s="21">
        <v>-29.5656</v>
      </c>
      <c r="K250" s="21">
        <v>-54.4603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4312138.0</v>
      </c>
      <c r="B251" s="23" t="s">
        <v>4269</v>
      </c>
      <c r="C251" s="24">
        <v>2454.0</v>
      </c>
      <c r="D251" s="24">
        <v>1292.0</v>
      </c>
      <c r="E251" s="24">
        <v>1178.0</v>
      </c>
      <c r="F251" s="24">
        <v>521.0</v>
      </c>
      <c r="G251" s="24">
        <v>1949.0</v>
      </c>
      <c r="H251" s="24">
        <v>2470.0</v>
      </c>
      <c r="I251" s="25"/>
      <c r="J251" s="26">
        <v>-28.2783</v>
      </c>
      <c r="K251" s="26">
        <v>-52.1917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4312153.0</v>
      </c>
      <c r="B252" s="18" t="s">
        <v>4270</v>
      </c>
      <c r="C252" s="19">
        <v>3210.0</v>
      </c>
      <c r="D252" s="19">
        <v>1940.0</v>
      </c>
      <c r="E252" s="19">
        <v>1929.0</v>
      </c>
      <c r="F252" s="19">
        <v>1621.0</v>
      </c>
      <c r="G252" s="19">
        <v>2248.0</v>
      </c>
      <c r="H252" s="19">
        <v>3869.0</v>
      </c>
      <c r="I252" s="20"/>
      <c r="J252" s="21">
        <v>-29.5244</v>
      </c>
      <c r="K252" s="21">
        <v>-52.1286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4312179.0</v>
      </c>
      <c r="B253" s="23" t="s">
        <v>4271</v>
      </c>
      <c r="C253" s="24">
        <v>0.0</v>
      </c>
      <c r="D253" s="24">
        <v>902.0</v>
      </c>
      <c r="E253" s="24">
        <v>897.0</v>
      </c>
      <c r="F253" s="24">
        <v>479.0</v>
      </c>
      <c r="G253" s="24">
        <v>1320.0</v>
      </c>
      <c r="H253" s="24">
        <v>1799.0</v>
      </c>
      <c r="I253" s="25"/>
      <c r="J253" s="26">
        <v>-28.2575</v>
      </c>
      <c r="K253" s="26">
        <v>-54.615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4312203.0</v>
      </c>
      <c r="B254" s="18" t="s">
        <v>4272</v>
      </c>
      <c r="C254" s="19">
        <v>5651.0</v>
      </c>
      <c r="D254" s="19">
        <v>2464.0</v>
      </c>
      <c r="E254" s="19">
        <v>2443.0</v>
      </c>
      <c r="F254" s="19">
        <v>2969.0</v>
      </c>
      <c r="G254" s="19">
        <v>1938.0</v>
      </c>
      <c r="H254" s="19">
        <v>4907.0</v>
      </c>
      <c r="I254" s="20"/>
      <c r="J254" s="21">
        <v>-27.6322</v>
      </c>
      <c r="K254" s="21">
        <v>-51.8033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4312252.0</v>
      </c>
      <c r="B255" s="23" t="s">
        <v>4273</v>
      </c>
      <c r="C255" s="24">
        <v>7321.0</v>
      </c>
      <c r="D255" s="24">
        <v>3778.0</v>
      </c>
      <c r="E255" s="24">
        <v>3853.0</v>
      </c>
      <c r="F255" s="24">
        <v>7340.0</v>
      </c>
      <c r="G255" s="24">
        <v>291.0</v>
      </c>
      <c r="H255" s="24">
        <v>7631.0</v>
      </c>
      <c r="I255" s="25"/>
      <c r="J255" s="26">
        <v>-30.1267</v>
      </c>
      <c r="K255" s="26">
        <v>-52.0475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4312302.0</v>
      </c>
      <c r="B256" s="18" t="s">
        <v>4274</v>
      </c>
      <c r="C256" s="19">
        <v>5034.0</v>
      </c>
      <c r="D256" s="19">
        <v>2413.0</v>
      </c>
      <c r="E256" s="19">
        <v>2442.0</v>
      </c>
      <c r="F256" s="19">
        <v>2069.0</v>
      </c>
      <c r="G256" s="19">
        <v>2786.0</v>
      </c>
      <c r="H256" s="19">
        <v>4855.0</v>
      </c>
      <c r="I256" s="20"/>
      <c r="J256" s="21">
        <v>-27.4942</v>
      </c>
      <c r="K256" s="21">
        <v>-53.6861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4312351.0</v>
      </c>
      <c r="B257" s="23" t="s">
        <v>4275</v>
      </c>
      <c r="C257" s="24">
        <v>1684.0</v>
      </c>
      <c r="D257" s="24">
        <v>794.0</v>
      </c>
      <c r="E257" s="24">
        <v>748.0</v>
      </c>
      <c r="F257" s="24">
        <v>644.0</v>
      </c>
      <c r="G257" s="24">
        <v>898.0</v>
      </c>
      <c r="H257" s="24">
        <v>1542.0</v>
      </c>
      <c r="I257" s="25"/>
      <c r="J257" s="26">
        <v>-28.6519</v>
      </c>
      <c r="K257" s="26">
        <v>-52.07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4312377.0</v>
      </c>
      <c r="B258" s="18" t="s">
        <v>4276</v>
      </c>
      <c r="C258" s="19">
        <v>3040.0</v>
      </c>
      <c r="D258" s="19">
        <v>1657.0</v>
      </c>
      <c r="E258" s="19">
        <v>1441.0</v>
      </c>
      <c r="F258" s="19">
        <v>645.0</v>
      </c>
      <c r="G258" s="19">
        <v>2453.0</v>
      </c>
      <c r="H258" s="19">
        <v>3098.0</v>
      </c>
      <c r="I258" s="20"/>
      <c r="J258" s="21">
        <v>-28.6831</v>
      </c>
      <c r="K258" s="21">
        <v>-50.7828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4312385.0</v>
      </c>
      <c r="B259" s="23" t="s">
        <v>4277</v>
      </c>
      <c r="C259" s="24">
        <v>2880.0</v>
      </c>
      <c r="D259" s="24">
        <v>1345.0</v>
      </c>
      <c r="E259" s="24">
        <v>1325.0</v>
      </c>
      <c r="F259" s="24">
        <v>770.0</v>
      </c>
      <c r="G259" s="24">
        <v>1900.0</v>
      </c>
      <c r="H259" s="24">
        <v>2670.0</v>
      </c>
      <c r="I259" s="25"/>
      <c r="J259" s="26">
        <v>-29.1628</v>
      </c>
      <c r="K259" s="26">
        <v>-51.6317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4312401.0</v>
      </c>
      <c r="B260" s="18" t="s">
        <v>4278</v>
      </c>
      <c r="C260" s="19">
        <v>54692.0</v>
      </c>
      <c r="D260" s="19">
        <v>29248.0</v>
      </c>
      <c r="E260" s="19">
        <v>30188.0</v>
      </c>
      <c r="F260" s="19">
        <v>53645.0</v>
      </c>
      <c r="G260" s="19">
        <v>5791.0</v>
      </c>
      <c r="H260" s="19">
        <v>59436.0</v>
      </c>
      <c r="I260" s="20"/>
      <c r="J260" s="21">
        <v>-29.6886</v>
      </c>
      <c r="K260" s="21">
        <v>-51.4611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4312427.0</v>
      </c>
      <c r="B261" s="23" t="s">
        <v>4279</v>
      </c>
      <c r="C261" s="24">
        <v>2435.0</v>
      </c>
      <c r="D261" s="24">
        <v>1395.0</v>
      </c>
      <c r="E261" s="24">
        <v>1354.0</v>
      </c>
      <c r="F261" s="24">
        <v>600.0</v>
      </c>
      <c r="G261" s="24">
        <v>2149.0</v>
      </c>
      <c r="H261" s="24">
        <v>2749.0</v>
      </c>
      <c r="I261" s="25"/>
      <c r="J261" s="26">
        <v>-28.6922</v>
      </c>
      <c r="K261" s="26">
        <v>-52.6922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4312443.0</v>
      </c>
      <c r="B262" s="18" t="s">
        <v>4280</v>
      </c>
      <c r="C262" s="19">
        <v>3533.0</v>
      </c>
      <c r="D262" s="19">
        <v>1617.0</v>
      </c>
      <c r="E262" s="19">
        <v>1568.0</v>
      </c>
      <c r="F262" s="19">
        <v>1300.0</v>
      </c>
      <c r="G262" s="19">
        <v>1885.0</v>
      </c>
      <c r="H262" s="19">
        <v>3185.0</v>
      </c>
      <c r="I262" s="20"/>
      <c r="J262" s="21">
        <v>-29.365</v>
      </c>
      <c r="K262" s="21">
        <v>-49.9347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4312450.0</v>
      </c>
      <c r="B263" s="23" t="s">
        <v>4281</v>
      </c>
      <c r="C263" s="24">
        <v>5998.0</v>
      </c>
      <c r="D263" s="24">
        <v>3137.0</v>
      </c>
      <c r="E263" s="24">
        <v>3094.0</v>
      </c>
      <c r="F263" s="24">
        <v>2648.0</v>
      </c>
      <c r="G263" s="24">
        <v>3583.0</v>
      </c>
      <c r="H263" s="24">
        <v>6231.0</v>
      </c>
      <c r="I263" s="25"/>
      <c r="J263" s="26">
        <v>-31.5883</v>
      </c>
      <c r="K263" s="26">
        <v>-52.6319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4312476.0</v>
      </c>
      <c r="B264" s="18" t="s">
        <v>4282</v>
      </c>
      <c r="C264" s="19">
        <v>4984.0</v>
      </c>
      <c r="D264" s="19">
        <v>2851.0</v>
      </c>
      <c r="E264" s="19">
        <v>2829.0</v>
      </c>
      <c r="F264" s="19">
        <v>4845.0</v>
      </c>
      <c r="G264" s="19">
        <v>835.0</v>
      </c>
      <c r="H264" s="19">
        <v>5680.0</v>
      </c>
      <c r="I264" s="20"/>
      <c r="J264" s="21">
        <v>-29.5381</v>
      </c>
      <c r="K264" s="21">
        <v>-51.0808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4312500.0</v>
      </c>
      <c r="B265" s="23" t="s">
        <v>4283</v>
      </c>
      <c r="C265" s="24">
        <v>11658.0</v>
      </c>
      <c r="D265" s="24">
        <v>6189.0</v>
      </c>
      <c r="E265" s="24">
        <v>5941.0</v>
      </c>
      <c r="F265" s="24">
        <v>8149.0</v>
      </c>
      <c r="G265" s="24">
        <v>3981.0</v>
      </c>
      <c r="H265" s="24">
        <v>12130.0</v>
      </c>
      <c r="I265" s="25"/>
      <c r="J265" s="26">
        <v>-31.1069</v>
      </c>
      <c r="K265" s="26">
        <v>-50.9211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4312609.0</v>
      </c>
      <c r="B266" s="18" t="s">
        <v>4284</v>
      </c>
      <c r="C266" s="19">
        <v>4728.0</v>
      </c>
      <c r="D266" s="19">
        <v>2300.0</v>
      </c>
      <c r="E266" s="19">
        <v>2491.0</v>
      </c>
      <c r="F266" s="19">
        <v>4044.0</v>
      </c>
      <c r="G266" s="19">
        <v>747.0</v>
      </c>
      <c r="H266" s="19">
        <v>4791.0</v>
      </c>
      <c r="I266" s="20"/>
      <c r="J266" s="21">
        <v>-29.1647</v>
      </c>
      <c r="K266" s="21">
        <v>-51.8678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4312617.0</v>
      </c>
      <c r="B267" s="23" t="s">
        <v>4285</v>
      </c>
      <c r="C267" s="24">
        <v>2867.0</v>
      </c>
      <c r="D267" s="24">
        <v>1534.0</v>
      </c>
      <c r="E267" s="24">
        <v>1443.0</v>
      </c>
      <c r="F267" s="24">
        <v>964.0</v>
      </c>
      <c r="G267" s="24">
        <v>2013.0</v>
      </c>
      <c r="H267" s="24">
        <v>2977.0</v>
      </c>
      <c r="I267" s="25"/>
      <c r="J267" s="26">
        <v>-28.3142</v>
      </c>
      <c r="K267" s="26">
        <v>-51.1817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4312625.0</v>
      </c>
      <c r="B268" s="18" t="s">
        <v>4286</v>
      </c>
      <c r="C268" s="19">
        <v>1768.0</v>
      </c>
      <c r="D268" s="19">
        <v>923.0</v>
      </c>
      <c r="E268" s="19">
        <v>890.0</v>
      </c>
      <c r="F268" s="19">
        <v>508.0</v>
      </c>
      <c r="G268" s="19">
        <v>1305.0</v>
      </c>
      <c r="H268" s="19">
        <v>1813.0</v>
      </c>
      <c r="I268" s="20"/>
      <c r="J268" s="21">
        <v>-28.3294</v>
      </c>
      <c r="K268" s="21">
        <v>-51.7675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4312658.0</v>
      </c>
      <c r="B269" s="23" t="s">
        <v>4287</v>
      </c>
      <c r="C269" s="24">
        <v>14413.0</v>
      </c>
      <c r="D269" s="24">
        <v>7857.0</v>
      </c>
      <c r="E269" s="24">
        <v>8081.0</v>
      </c>
      <c r="F269" s="24">
        <v>13966.0</v>
      </c>
      <c r="G269" s="24">
        <v>1972.0</v>
      </c>
      <c r="H269" s="24">
        <v>15938.0</v>
      </c>
      <c r="I269" s="25"/>
      <c r="J269" s="26">
        <v>-28.4592</v>
      </c>
      <c r="K269" s="26">
        <v>-52.8208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4312674.0</v>
      </c>
      <c r="B270" s="18" t="s">
        <v>4288</v>
      </c>
      <c r="C270" s="19">
        <v>1812.0</v>
      </c>
      <c r="D270" s="19">
        <v>862.0</v>
      </c>
      <c r="E270" s="19">
        <v>859.0</v>
      </c>
      <c r="F270" s="19">
        <v>636.0</v>
      </c>
      <c r="G270" s="19">
        <v>1085.0</v>
      </c>
      <c r="H270" s="19">
        <v>1721.0</v>
      </c>
      <c r="I270" s="20"/>
      <c r="J270" s="21">
        <v>-28.5358</v>
      </c>
      <c r="K270" s="21">
        <v>-52.4642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4312708.0</v>
      </c>
      <c r="B271" s="67" t="s">
        <v>4289</v>
      </c>
      <c r="C271" s="68">
        <v>12822.0</v>
      </c>
      <c r="D271" s="68">
        <v>5932.0</v>
      </c>
      <c r="E271" s="68">
        <v>6144.0</v>
      </c>
      <c r="F271" s="68">
        <v>9067.0</v>
      </c>
      <c r="G271" s="68">
        <v>3009.0</v>
      </c>
      <c r="H271" s="68">
        <v>12076.0</v>
      </c>
      <c r="I271" s="147"/>
      <c r="J271" s="26">
        <v>-27.3617</v>
      </c>
      <c r="K271" s="26">
        <v>-52.7714</v>
      </c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47"/>
      <c r="Y271" s="147"/>
      <c r="Z271" s="147"/>
    </row>
    <row r="272" ht="15.75" customHeight="1">
      <c r="A272" s="17">
        <v>4312757.0</v>
      </c>
      <c r="B272" s="18" t="s">
        <v>4290</v>
      </c>
      <c r="C272" s="19">
        <v>2757.0</v>
      </c>
      <c r="D272" s="19">
        <v>1595.0</v>
      </c>
      <c r="E272" s="19">
        <v>1582.0</v>
      </c>
      <c r="F272" s="19">
        <v>1332.0</v>
      </c>
      <c r="G272" s="19">
        <v>1845.0</v>
      </c>
      <c r="H272" s="19">
        <v>3177.0</v>
      </c>
      <c r="I272" s="20"/>
      <c r="J272" s="21">
        <v>-28.6775</v>
      </c>
      <c r="K272" s="21">
        <v>-52.1664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4312807.0</v>
      </c>
      <c r="B273" s="23" t="s">
        <v>4291</v>
      </c>
      <c r="C273" s="24">
        <v>3236.0</v>
      </c>
      <c r="D273" s="24">
        <v>1958.0</v>
      </c>
      <c r="E273" s="24">
        <v>2045.0</v>
      </c>
      <c r="F273" s="24">
        <v>2882.0</v>
      </c>
      <c r="G273" s="24">
        <v>1121.0</v>
      </c>
      <c r="H273" s="24">
        <v>4003.0</v>
      </c>
      <c r="I273" s="25"/>
      <c r="J273" s="26">
        <v>-28.6594</v>
      </c>
      <c r="K273" s="26">
        <v>-51.745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4312906.0</v>
      </c>
      <c r="B274" s="18" t="s">
        <v>4292</v>
      </c>
      <c r="C274" s="19">
        <v>7836.0</v>
      </c>
      <c r="D274" s="19">
        <v>4480.0</v>
      </c>
      <c r="E274" s="19">
        <v>4360.0</v>
      </c>
      <c r="F274" s="19">
        <v>5514.0</v>
      </c>
      <c r="G274" s="19">
        <v>3326.0</v>
      </c>
      <c r="H274" s="19">
        <v>8840.0</v>
      </c>
      <c r="I274" s="20"/>
      <c r="J274" s="21">
        <v>-28.7236</v>
      </c>
      <c r="K274" s="21">
        <v>-51.7047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4312955.0</v>
      </c>
      <c r="B275" s="23" t="s">
        <v>4293</v>
      </c>
      <c r="C275" s="24">
        <v>2222.0</v>
      </c>
      <c r="D275" s="24">
        <v>981.0</v>
      </c>
      <c r="E275" s="24">
        <v>979.0</v>
      </c>
      <c r="F275" s="24">
        <v>578.0</v>
      </c>
      <c r="G275" s="24">
        <v>1382.0</v>
      </c>
      <c r="H275" s="24">
        <v>1960.0</v>
      </c>
      <c r="I275" s="25"/>
      <c r="J275" s="26">
        <v>-27.9942</v>
      </c>
      <c r="K275" s="26">
        <v>-52.9789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4313003.0</v>
      </c>
      <c r="B276" s="18" t="s">
        <v>4294</v>
      </c>
      <c r="C276" s="19">
        <v>4564.0</v>
      </c>
      <c r="D276" s="19">
        <v>1629.0</v>
      </c>
      <c r="E276" s="19">
        <v>1555.0</v>
      </c>
      <c r="F276" s="19">
        <v>1511.0</v>
      </c>
      <c r="G276" s="19">
        <v>1673.0</v>
      </c>
      <c r="H276" s="19">
        <v>3184.0</v>
      </c>
      <c r="I276" s="20"/>
      <c r="J276" s="21">
        <v>-29.2144</v>
      </c>
      <c r="K276" s="21">
        <v>-52.0275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4313011.0</v>
      </c>
      <c r="B277" s="23" t="s">
        <v>4295</v>
      </c>
      <c r="C277" s="24">
        <v>2883.0</v>
      </c>
      <c r="D277" s="24">
        <v>1405.0</v>
      </c>
      <c r="E277" s="24">
        <v>1346.0</v>
      </c>
      <c r="F277" s="24">
        <v>709.0</v>
      </c>
      <c r="G277" s="24">
        <v>2042.0</v>
      </c>
      <c r="H277" s="24">
        <v>2751.0</v>
      </c>
      <c r="I277" s="25"/>
      <c r="J277" s="26">
        <v>-27.6072</v>
      </c>
      <c r="K277" s="26">
        <v>-54.1069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4313037.0</v>
      </c>
      <c r="B278" s="18" t="s">
        <v>4296</v>
      </c>
      <c r="C278" s="19">
        <v>4010.0</v>
      </c>
      <c r="D278" s="19">
        <v>2306.0</v>
      </c>
      <c r="E278" s="19">
        <v>2365.0</v>
      </c>
      <c r="F278" s="19">
        <v>3599.0</v>
      </c>
      <c r="G278" s="19">
        <v>1072.0</v>
      </c>
      <c r="H278" s="19">
        <v>4671.0</v>
      </c>
      <c r="I278" s="20"/>
      <c r="J278" s="21">
        <v>-29.4097</v>
      </c>
      <c r="K278" s="21">
        <v>-54.8292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4313060.0</v>
      </c>
      <c r="B279" s="23" t="s">
        <v>4297</v>
      </c>
      <c r="C279" s="24">
        <v>15071.0</v>
      </c>
      <c r="D279" s="24">
        <v>9072.0</v>
      </c>
      <c r="E279" s="24">
        <v>9274.0</v>
      </c>
      <c r="F279" s="24">
        <v>15269.0</v>
      </c>
      <c r="G279" s="24">
        <v>3077.0</v>
      </c>
      <c r="H279" s="24">
        <v>18346.0</v>
      </c>
      <c r="I279" s="25"/>
      <c r="J279" s="26">
        <v>-29.5825</v>
      </c>
      <c r="K279" s="26">
        <v>-50.9022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4313086.0</v>
      </c>
      <c r="B280" s="18" t="s">
        <v>4298</v>
      </c>
      <c r="C280" s="19">
        <v>2396.0</v>
      </c>
      <c r="D280" s="19">
        <v>1256.0</v>
      </c>
      <c r="E280" s="19">
        <v>1189.0</v>
      </c>
      <c r="F280" s="19">
        <v>732.0</v>
      </c>
      <c r="G280" s="19">
        <v>1713.0</v>
      </c>
      <c r="H280" s="19">
        <v>2445.0</v>
      </c>
      <c r="I280" s="20"/>
      <c r="J280" s="21">
        <v>-29.0286</v>
      </c>
      <c r="K280" s="21">
        <v>-51.3067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4313102.0</v>
      </c>
      <c r="B281" s="23" t="s">
        <v>4299</v>
      </c>
      <c r="C281" s="24">
        <v>6312.0</v>
      </c>
      <c r="D281" s="24">
        <v>3219.0</v>
      </c>
      <c r="E281" s="24">
        <v>3126.0</v>
      </c>
      <c r="F281" s="24">
        <v>3083.0</v>
      </c>
      <c r="G281" s="24">
        <v>3262.0</v>
      </c>
      <c r="H281" s="24">
        <v>6345.0</v>
      </c>
      <c r="I281" s="25"/>
      <c r="J281" s="26">
        <v>-29.4717</v>
      </c>
      <c r="K281" s="26">
        <v>-53.4689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4313201.0</v>
      </c>
      <c r="B282" s="18" t="s">
        <v>4300</v>
      </c>
      <c r="C282" s="19">
        <v>16891.0</v>
      </c>
      <c r="D282" s="19">
        <v>9375.0</v>
      </c>
      <c r="E282" s="19">
        <v>9683.0</v>
      </c>
      <c r="F282" s="19">
        <v>14146.0</v>
      </c>
      <c r="G282" s="19">
        <v>4912.0</v>
      </c>
      <c r="H282" s="19">
        <v>19058.0</v>
      </c>
      <c r="I282" s="20"/>
      <c r="J282" s="21">
        <v>-29.3764</v>
      </c>
      <c r="K282" s="21">
        <v>-51.1144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4313300.0</v>
      </c>
      <c r="B283" s="23" t="s">
        <v>4301</v>
      </c>
      <c r="C283" s="24">
        <v>18344.0</v>
      </c>
      <c r="D283" s="24">
        <v>11303.0</v>
      </c>
      <c r="E283" s="24">
        <v>11527.0</v>
      </c>
      <c r="F283" s="24">
        <v>18659.0</v>
      </c>
      <c r="G283" s="24">
        <v>4171.0</v>
      </c>
      <c r="H283" s="24">
        <v>22830.0</v>
      </c>
      <c r="I283" s="25"/>
      <c r="J283" s="26">
        <v>-28.7839</v>
      </c>
      <c r="K283" s="26">
        <v>-51.61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4313334.0</v>
      </c>
      <c r="B284" s="18" t="s">
        <v>4302</v>
      </c>
      <c r="C284" s="19">
        <v>2723.0</v>
      </c>
      <c r="D284" s="19">
        <v>1246.0</v>
      </c>
      <c r="E284" s="19">
        <v>1191.0</v>
      </c>
      <c r="F284" s="19">
        <v>670.0</v>
      </c>
      <c r="G284" s="19">
        <v>1767.0</v>
      </c>
      <c r="H284" s="19">
        <v>2437.0</v>
      </c>
      <c r="I284" s="20"/>
      <c r="J284" s="21">
        <v>-28.0642</v>
      </c>
      <c r="K284" s="21">
        <v>-53.6972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4313359.0</v>
      </c>
      <c r="B285" s="23" t="s">
        <v>4303</v>
      </c>
      <c r="C285" s="24">
        <v>3032.0</v>
      </c>
      <c r="D285" s="24">
        <v>1711.0</v>
      </c>
      <c r="E285" s="24">
        <v>1636.0</v>
      </c>
      <c r="F285" s="24">
        <v>1589.0</v>
      </c>
      <c r="G285" s="24">
        <v>1758.0</v>
      </c>
      <c r="H285" s="24">
        <v>3347.0</v>
      </c>
      <c r="I285" s="25"/>
      <c r="J285" s="26">
        <v>-28.9903</v>
      </c>
      <c r="K285" s="26">
        <v>-51.4081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4313375.0</v>
      </c>
      <c r="B286" s="18" t="s">
        <v>3719</v>
      </c>
      <c r="C286" s="19">
        <v>15750.0</v>
      </c>
      <c r="D286" s="19">
        <v>11440.0</v>
      </c>
      <c r="E286" s="19">
        <v>11266.0</v>
      </c>
      <c r="F286" s="19">
        <v>19465.0</v>
      </c>
      <c r="G286" s="19">
        <v>3241.0</v>
      </c>
      <c r="H286" s="19">
        <v>22706.0</v>
      </c>
      <c r="I286" s="20"/>
      <c r="J286" s="21">
        <v>-8.0872</v>
      </c>
      <c r="K286" s="21">
        <v>-42.0522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4313490.0</v>
      </c>
      <c r="B287" s="23" t="s">
        <v>4304</v>
      </c>
      <c r="C287" s="24">
        <v>3867.0</v>
      </c>
      <c r="D287" s="24">
        <v>2032.0</v>
      </c>
      <c r="E287" s="24">
        <v>1946.0</v>
      </c>
      <c r="F287" s="24">
        <v>1306.0</v>
      </c>
      <c r="G287" s="24">
        <v>2672.0</v>
      </c>
      <c r="H287" s="24">
        <v>3978.0</v>
      </c>
      <c r="I287" s="25"/>
      <c r="J287" s="26">
        <v>-27.9092</v>
      </c>
      <c r="K287" s="26">
        <v>-53.1081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4313391.0</v>
      </c>
      <c r="B288" s="18" t="s">
        <v>4305</v>
      </c>
      <c r="C288" s="19">
        <v>3565.0</v>
      </c>
      <c r="D288" s="19">
        <v>1946.0</v>
      </c>
      <c r="E288" s="19">
        <v>1909.0</v>
      </c>
      <c r="F288" s="19">
        <v>545.0</v>
      </c>
      <c r="G288" s="19">
        <v>3310.0</v>
      </c>
      <c r="H288" s="19">
        <v>3855.0</v>
      </c>
      <c r="I288" s="20"/>
      <c r="J288" s="21">
        <v>-29.7353</v>
      </c>
      <c r="K288" s="21">
        <v>-52.9483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4313409.0</v>
      </c>
      <c r="B289" s="23" t="s">
        <v>4306</v>
      </c>
      <c r="C289" s="24">
        <v>236193.0</v>
      </c>
      <c r="D289" s="24">
        <v>115810.0</v>
      </c>
      <c r="E289" s="24">
        <v>123241.0</v>
      </c>
      <c r="F289" s="24">
        <v>234909.0</v>
      </c>
      <c r="G289" s="24">
        <v>4142.0</v>
      </c>
      <c r="H289" s="24">
        <v>239051.0</v>
      </c>
      <c r="I289" s="25"/>
      <c r="J289" s="26">
        <v>-29.6783</v>
      </c>
      <c r="K289" s="26">
        <v>-51.1306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4313425.0</v>
      </c>
      <c r="B290" s="18" t="s">
        <v>4307</v>
      </c>
      <c r="C290" s="19">
        <v>4718.0</v>
      </c>
      <c r="D290" s="19">
        <v>1949.0</v>
      </c>
      <c r="E290" s="19">
        <v>1978.0</v>
      </c>
      <c r="F290" s="19">
        <v>1553.0</v>
      </c>
      <c r="G290" s="19">
        <v>2374.0</v>
      </c>
      <c r="H290" s="19">
        <v>3927.0</v>
      </c>
      <c r="I290" s="20"/>
      <c r="J290" s="21">
        <v>-27.5736</v>
      </c>
      <c r="K290" s="21">
        <v>-54.5053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4313441.0</v>
      </c>
      <c r="B291" s="23" t="s">
        <v>4308</v>
      </c>
      <c r="C291" s="24">
        <v>2412.0</v>
      </c>
      <c r="D291" s="24">
        <v>1191.0</v>
      </c>
      <c r="E291" s="24">
        <v>1086.0</v>
      </c>
      <c r="F291" s="24">
        <v>654.0</v>
      </c>
      <c r="G291" s="24">
        <v>1623.0</v>
      </c>
      <c r="H291" s="24">
        <v>2277.0</v>
      </c>
      <c r="I291" s="25"/>
      <c r="J291" s="26">
        <v>-27.5625</v>
      </c>
      <c r="K291" s="26">
        <v>-53.1819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4313466.0</v>
      </c>
      <c r="B292" s="18" t="s">
        <v>4309</v>
      </c>
      <c r="C292" s="19">
        <v>0.0</v>
      </c>
      <c r="D292" s="19">
        <v>861.0</v>
      </c>
      <c r="E292" s="19">
        <v>896.0</v>
      </c>
      <c r="F292" s="19">
        <v>559.0</v>
      </c>
      <c r="G292" s="19">
        <v>1198.0</v>
      </c>
      <c r="H292" s="19">
        <v>1757.0</v>
      </c>
      <c r="I292" s="20"/>
      <c r="J292" s="21">
        <v>-27.746944444444445</v>
      </c>
      <c r="K292" s="21">
        <v>-53.055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4313508.0</v>
      </c>
      <c r="B293" s="23" t="s">
        <v>4310</v>
      </c>
      <c r="C293" s="24">
        <v>36131.0</v>
      </c>
      <c r="D293" s="24">
        <v>20186.0</v>
      </c>
      <c r="E293" s="24">
        <v>20755.0</v>
      </c>
      <c r="F293" s="24">
        <v>37951.0</v>
      </c>
      <c r="G293" s="24">
        <v>2990.0</v>
      </c>
      <c r="H293" s="24">
        <v>40941.0</v>
      </c>
      <c r="I293" s="25"/>
      <c r="J293" s="26">
        <v>-29.8867</v>
      </c>
      <c r="K293" s="26">
        <v>-50.2697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17">
        <v>4313607.0</v>
      </c>
      <c r="B294" s="18" t="s">
        <v>4311</v>
      </c>
      <c r="C294" s="19">
        <v>4831.0</v>
      </c>
      <c r="D294" s="19">
        <v>2111.0</v>
      </c>
      <c r="E294" s="19">
        <v>2132.0</v>
      </c>
      <c r="F294" s="19">
        <v>2253.0</v>
      </c>
      <c r="G294" s="19">
        <v>1990.0</v>
      </c>
      <c r="H294" s="19">
        <v>4243.0</v>
      </c>
      <c r="I294" s="20"/>
      <c r="J294" s="21">
        <v>-27.7106</v>
      </c>
      <c r="K294" s="21">
        <v>-51.7606</v>
      </c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2">
        <v>4313656.0</v>
      </c>
      <c r="B295" s="23" t="s">
        <v>4312</v>
      </c>
      <c r="C295" s="24">
        <v>10854.0</v>
      </c>
      <c r="D295" s="24">
        <v>5462.0</v>
      </c>
      <c r="E295" s="24">
        <v>5509.0</v>
      </c>
      <c r="F295" s="24">
        <v>9805.0</v>
      </c>
      <c r="G295" s="24">
        <v>1166.0</v>
      </c>
      <c r="H295" s="24">
        <v>10971.0</v>
      </c>
      <c r="I295" s="25"/>
      <c r="J295" s="26">
        <v>-30.2578</v>
      </c>
      <c r="K295" s="26">
        <v>-50.5097</v>
      </c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17">
        <v>4313706.0</v>
      </c>
      <c r="B296" s="18" t="s">
        <v>4313</v>
      </c>
      <c r="C296" s="19">
        <v>38192.0</v>
      </c>
      <c r="D296" s="19">
        <v>16643.0</v>
      </c>
      <c r="E296" s="19">
        <v>17692.0</v>
      </c>
      <c r="F296" s="19">
        <v>29836.0</v>
      </c>
      <c r="G296" s="19">
        <v>4499.0</v>
      </c>
      <c r="H296" s="19">
        <v>34335.0</v>
      </c>
      <c r="I296" s="20"/>
      <c r="J296" s="21">
        <v>-27.8994</v>
      </c>
      <c r="K296" s="21">
        <v>-53.3136</v>
      </c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2">
        <v>4313805.0</v>
      </c>
      <c r="B297" s="23" t="s">
        <v>4314</v>
      </c>
      <c r="C297" s="24">
        <v>6943.0</v>
      </c>
      <c r="D297" s="24">
        <v>3494.0</v>
      </c>
      <c r="E297" s="24">
        <v>3426.0</v>
      </c>
      <c r="F297" s="24">
        <v>3393.0</v>
      </c>
      <c r="G297" s="24">
        <v>3527.0</v>
      </c>
      <c r="H297" s="24">
        <v>6920.0</v>
      </c>
      <c r="I297" s="25"/>
      <c r="J297" s="26">
        <v>-27.355</v>
      </c>
      <c r="K297" s="26">
        <v>-53.555</v>
      </c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136">
        <v>4313904.0</v>
      </c>
      <c r="B298" s="137" t="s">
        <v>4315</v>
      </c>
      <c r="C298" s="138">
        <v>32610.0</v>
      </c>
      <c r="D298" s="138">
        <v>19018.0</v>
      </c>
      <c r="E298" s="138">
        <v>19050.0</v>
      </c>
      <c r="F298" s="138">
        <v>34572.0</v>
      </c>
      <c r="G298" s="138">
        <v>3496.0</v>
      </c>
      <c r="H298" s="138">
        <v>38068.0</v>
      </c>
      <c r="I298" s="142"/>
      <c r="J298" s="21">
        <v>-28.2925</v>
      </c>
      <c r="K298" s="21">
        <v>-53.5017</v>
      </c>
      <c r="L298" s="142"/>
      <c r="M298" s="142"/>
      <c r="N298" s="142"/>
      <c r="O298" s="142"/>
      <c r="P298" s="142"/>
      <c r="Q298" s="142"/>
      <c r="R298" s="142"/>
      <c r="S298" s="142"/>
      <c r="T298" s="142"/>
      <c r="U298" s="142"/>
      <c r="V298" s="142"/>
      <c r="W298" s="142"/>
      <c r="X298" s="142"/>
      <c r="Y298" s="142"/>
      <c r="Z298" s="142"/>
    </row>
    <row r="299" ht="15.75" customHeight="1">
      <c r="A299" s="22">
        <v>4313953.0</v>
      </c>
      <c r="B299" s="23" t="s">
        <v>4316</v>
      </c>
      <c r="C299" s="24">
        <v>10979.0</v>
      </c>
      <c r="D299" s="24">
        <v>4909.0</v>
      </c>
      <c r="E299" s="24">
        <v>4986.0</v>
      </c>
      <c r="F299" s="24">
        <v>8314.0</v>
      </c>
      <c r="G299" s="24">
        <v>1581.0</v>
      </c>
      <c r="H299" s="24">
        <v>9895.0</v>
      </c>
      <c r="I299" s="25"/>
      <c r="J299" s="26">
        <v>-30.1914</v>
      </c>
      <c r="K299" s="26">
        <v>-52.3736</v>
      </c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17">
        <v>4314001.0</v>
      </c>
      <c r="B300" s="18" t="s">
        <v>4317</v>
      </c>
      <c r="C300" s="19">
        <v>6020.0</v>
      </c>
      <c r="D300" s="19">
        <v>3451.0</v>
      </c>
      <c r="E300" s="19">
        <v>3361.0</v>
      </c>
      <c r="F300" s="19">
        <v>3816.0</v>
      </c>
      <c r="G300" s="19">
        <v>2996.0</v>
      </c>
      <c r="H300" s="19">
        <v>6812.0</v>
      </c>
      <c r="I300" s="20"/>
      <c r="J300" s="21">
        <v>-28.5942</v>
      </c>
      <c r="K300" s="21">
        <v>-51.7856</v>
      </c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2">
        <v>4314027.0</v>
      </c>
      <c r="B301" s="23" t="s">
        <v>4318</v>
      </c>
      <c r="C301" s="24">
        <v>7212.0</v>
      </c>
      <c r="D301" s="24">
        <v>3694.0</v>
      </c>
      <c r="E301" s="24">
        <v>3642.0</v>
      </c>
      <c r="F301" s="24">
        <v>2852.0</v>
      </c>
      <c r="G301" s="24">
        <v>4484.0</v>
      </c>
      <c r="H301" s="24">
        <v>7336.0</v>
      </c>
      <c r="I301" s="25"/>
      <c r="J301" s="26">
        <v>-29.6686</v>
      </c>
      <c r="K301" s="26">
        <v>-53.1489</v>
      </c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17">
        <v>4314035.0</v>
      </c>
      <c r="B302" s="18" t="s">
        <v>4319</v>
      </c>
      <c r="C302" s="19">
        <v>3242.0</v>
      </c>
      <c r="D302" s="19">
        <v>1784.0</v>
      </c>
      <c r="E302" s="19">
        <v>1727.0</v>
      </c>
      <c r="F302" s="19">
        <v>981.0</v>
      </c>
      <c r="G302" s="19">
        <v>2530.0</v>
      </c>
      <c r="H302" s="19">
        <v>3511.0</v>
      </c>
      <c r="I302" s="20"/>
      <c r="J302" s="21">
        <v>-29.6383</v>
      </c>
      <c r="K302" s="21">
        <v>-51.3975</v>
      </c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2">
        <v>4314050.0</v>
      </c>
      <c r="B303" s="23" t="s">
        <v>4320</v>
      </c>
      <c r="C303" s="24">
        <v>44776.0</v>
      </c>
      <c r="D303" s="24">
        <v>25438.0</v>
      </c>
      <c r="E303" s="24">
        <v>26043.0</v>
      </c>
      <c r="F303" s="24">
        <v>48612.0</v>
      </c>
      <c r="G303" s="24">
        <v>2869.0</v>
      </c>
      <c r="H303" s="24">
        <v>51481.0</v>
      </c>
      <c r="I303" s="25"/>
      <c r="J303" s="26">
        <v>-29.6286</v>
      </c>
      <c r="K303" s="26">
        <v>-50.8347</v>
      </c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17">
        <v>4314068.0</v>
      </c>
      <c r="B304" s="18" t="s">
        <v>4321</v>
      </c>
      <c r="C304" s="19">
        <v>4644.0</v>
      </c>
      <c r="D304" s="19">
        <v>2681.0</v>
      </c>
      <c r="E304" s="19">
        <v>2478.0</v>
      </c>
      <c r="F304" s="19">
        <v>555.0</v>
      </c>
      <c r="G304" s="19">
        <v>4604.0</v>
      </c>
      <c r="H304" s="19">
        <v>5159.0</v>
      </c>
      <c r="I304" s="20"/>
      <c r="J304" s="21">
        <v>-29.4533</v>
      </c>
      <c r="K304" s="21">
        <v>-52.9614</v>
      </c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2">
        <v>4314076.0</v>
      </c>
      <c r="B305" s="23" t="s">
        <v>4322</v>
      </c>
      <c r="C305" s="24">
        <v>5566.0</v>
      </c>
      <c r="D305" s="24">
        <v>2996.0</v>
      </c>
      <c r="E305" s="24">
        <v>3015.0</v>
      </c>
      <c r="F305" s="24">
        <v>1429.0</v>
      </c>
      <c r="G305" s="24">
        <v>4582.0</v>
      </c>
      <c r="H305" s="24">
        <v>6011.0</v>
      </c>
      <c r="I305" s="25"/>
      <c r="J305" s="26">
        <v>-29.7481</v>
      </c>
      <c r="K305" s="26">
        <v>-52.2747</v>
      </c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17">
        <v>4314100.0</v>
      </c>
      <c r="B306" s="18" t="s">
        <v>4323</v>
      </c>
      <c r="C306" s="19">
        <v>168458.0</v>
      </c>
      <c r="D306" s="19">
        <v>88076.0</v>
      </c>
      <c r="E306" s="19">
        <v>96793.0</v>
      </c>
      <c r="F306" s="19">
        <v>180159.0</v>
      </c>
      <c r="G306" s="19">
        <v>4710.0</v>
      </c>
      <c r="H306" s="19">
        <v>184869.0</v>
      </c>
      <c r="I306" s="20"/>
      <c r="J306" s="21">
        <v>-28.2628</v>
      </c>
      <c r="K306" s="21">
        <v>-52.4067</v>
      </c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2">
        <v>4314134.0</v>
      </c>
      <c r="B307" s="23" t="s">
        <v>4324</v>
      </c>
      <c r="C307" s="24">
        <v>0.0</v>
      </c>
      <c r="D307" s="24">
        <v>1126.0</v>
      </c>
      <c r="E307" s="24">
        <v>1070.0</v>
      </c>
      <c r="F307" s="24">
        <v>594.0</v>
      </c>
      <c r="G307" s="24">
        <v>1602.0</v>
      </c>
      <c r="H307" s="24">
        <v>2196.0</v>
      </c>
      <c r="I307" s="25"/>
      <c r="J307" s="26">
        <v>-27.7019</v>
      </c>
      <c r="K307" s="26">
        <v>-52.4217</v>
      </c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17">
        <v>4314159.0</v>
      </c>
      <c r="B308" s="18" t="s">
        <v>4325</v>
      </c>
      <c r="C308" s="19">
        <v>7744.0</v>
      </c>
      <c r="D308" s="19">
        <v>4052.0</v>
      </c>
      <c r="E308" s="19">
        <v>3995.0</v>
      </c>
      <c r="F308" s="19">
        <v>4101.0</v>
      </c>
      <c r="G308" s="19">
        <v>3946.0</v>
      </c>
      <c r="H308" s="19">
        <v>8047.0</v>
      </c>
      <c r="I308" s="20"/>
      <c r="J308" s="21">
        <v>-29.5517</v>
      </c>
      <c r="K308" s="21">
        <v>-51.7303</v>
      </c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2">
        <v>4314175.0</v>
      </c>
      <c r="B309" s="23" t="s">
        <v>4326</v>
      </c>
      <c r="C309" s="24">
        <v>0.0</v>
      </c>
      <c r="D309" s="24">
        <v>1163.0</v>
      </c>
      <c r="E309" s="24">
        <v>1055.0</v>
      </c>
      <c r="F309" s="24">
        <v>772.0</v>
      </c>
      <c r="G309" s="24">
        <v>1446.0</v>
      </c>
      <c r="H309" s="24">
        <v>2218.0</v>
      </c>
      <c r="I309" s="25"/>
      <c r="J309" s="26">
        <v>-31.7167</v>
      </c>
      <c r="K309" s="26">
        <v>-53.5878</v>
      </c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17">
        <v>4314209.0</v>
      </c>
      <c r="B310" s="18" t="s">
        <v>4327</v>
      </c>
      <c r="C310" s="19">
        <v>8107.0</v>
      </c>
      <c r="D310" s="19">
        <v>3834.0</v>
      </c>
      <c r="E310" s="19">
        <v>3983.0</v>
      </c>
      <c r="F310" s="19">
        <v>7309.0</v>
      </c>
      <c r="G310" s="19">
        <v>508.0</v>
      </c>
      <c r="H310" s="19">
        <v>7817.0</v>
      </c>
      <c r="I310" s="20"/>
      <c r="J310" s="21">
        <v>-31.8642</v>
      </c>
      <c r="K310" s="21">
        <v>-52.8233</v>
      </c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2">
        <v>4314308.0</v>
      </c>
      <c r="B311" s="23" t="s">
        <v>4328</v>
      </c>
      <c r="C311" s="24">
        <v>4189.0</v>
      </c>
      <c r="D311" s="24">
        <v>2008.0</v>
      </c>
      <c r="E311" s="24">
        <v>1965.0</v>
      </c>
      <c r="F311" s="24">
        <v>2672.0</v>
      </c>
      <c r="G311" s="24">
        <v>1301.0</v>
      </c>
      <c r="H311" s="24">
        <v>3973.0</v>
      </c>
      <c r="I311" s="25"/>
      <c r="J311" s="26">
        <v>-28.4233</v>
      </c>
      <c r="K311" s="26">
        <v>-53.6558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17">
        <v>4314407.0</v>
      </c>
      <c r="B312" s="18" t="s">
        <v>4329</v>
      </c>
      <c r="C312" s="19">
        <v>323158.0</v>
      </c>
      <c r="D312" s="19">
        <v>153898.0</v>
      </c>
      <c r="E312" s="19">
        <v>173880.0</v>
      </c>
      <c r="F312" s="19">
        <v>305696.0</v>
      </c>
      <c r="G312" s="19">
        <v>22082.0</v>
      </c>
      <c r="H312" s="19">
        <v>327778.0</v>
      </c>
      <c r="I312" s="20"/>
      <c r="J312" s="21">
        <v>-31.7719</v>
      </c>
      <c r="K312" s="21">
        <v>-52.3425</v>
      </c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2">
        <v>4314423.0</v>
      </c>
      <c r="B313" s="23" t="s">
        <v>4330</v>
      </c>
      <c r="C313" s="24">
        <v>4673.0</v>
      </c>
      <c r="D313" s="24">
        <v>2594.0</v>
      </c>
      <c r="E313" s="24">
        <v>2588.0</v>
      </c>
      <c r="F313" s="24">
        <v>4559.0</v>
      </c>
      <c r="G313" s="24">
        <v>623.0</v>
      </c>
      <c r="H313" s="24">
        <v>5182.0</v>
      </c>
      <c r="I313" s="25"/>
      <c r="J313" s="26">
        <v>-29.4442</v>
      </c>
      <c r="K313" s="26">
        <v>-51.1364</v>
      </c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17">
        <v>4314456.0</v>
      </c>
      <c r="B314" s="18" t="s">
        <v>4331</v>
      </c>
      <c r="C314" s="19">
        <v>2503.0</v>
      </c>
      <c r="D314" s="19">
        <v>1274.0</v>
      </c>
      <c r="E314" s="19">
        <v>1241.0</v>
      </c>
      <c r="F314" s="19">
        <v>1290.0</v>
      </c>
      <c r="G314" s="19">
        <v>1225.0</v>
      </c>
      <c r="H314" s="19">
        <v>2515.0</v>
      </c>
      <c r="I314" s="20"/>
      <c r="J314" s="21">
        <v>-29.6086</v>
      </c>
      <c r="K314" s="21">
        <v>-51.8892</v>
      </c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2">
        <v>4314464.0</v>
      </c>
      <c r="B315" s="23" t="s">
        <v>4332</v>
      </c>
      <c r="C315" s="24">
        <v>0.0</v>
      </c>
      <c r="D315" s="24">
        <v>1109.0</v>
      </c>
      <c r="E315" s="24">
        <v>1021.0</v>
      </c>
      <c r="F315" s="24">
        <v>478.0</v>
      </c>
      <c r="G315" s="24">
        <v>1652.0</v>
      </c>
      <c r="H315" s="24">
        <v>2130.0</v>
      </c>
      <c r="I315" s="25"/>
      <c r="J315" s="26">
        <v>-27.875</v>
      </c>
      <c r="K315" s="26">
        <v>-51.1722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17">
        <v>4314472.0</v>
      </c>
      <c r="B316" s="18" t="s">
        <v>4333</v>
      </c>
      <c r="C316" s="19">
        <v>4725.0</v>
      </c>
      <c r="D316" s="19">
        <v>2314.0</v>
      </c>
      <c r="E316" s="19">
        <v>2157.0</v>
      </c>
      <c r="F316" s="19">
        <v>1895.0</v>
      </c>
      <c r="G316" s="19">
        <v>2576.0</v>
      </c>
      <c r="H316" s="19">
        <v>4471.0</v>
      </c>
      <c r="I316" s="20"/>
      <c r="J316" s="21">
        <v>-29.3461</v>
      </c>
      <c r="K316" s="21">
        <v>-53.3067</v>
      </c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2">
        <v>4314498.0</v>
      </c>
      <c r="B317" s="23" t="s">
        <v>4334</v>
      </c>
      <c r="C317" s="24">
        <v>4184.0</v>
      </c>
      <c r="D317" s="24">
        <v>2280.0</v>
      </c>
      <c r="E317" s="24">
        <v>2223.0</v>
      </c>
      <c r="F317" s="24">
        <v>915.0</v>
      </c>
      <c r="G317" s="24">
        <v>3588.0</v>
      </c>
      <c r="H317" s="24">
        <v>4503.0</v>
      </c>
      <c r="I317" s="25"/>
      <c r="J317" s="26">
        <v>-27.2097</v>
      </c>
      <c r="K317" s="26">
        <v>-53.6119</v>
      </c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17">
        <v>4314506.0</v>
      </c>
      <c r="B318" s="18" t="s">
        <v>4335</v>
      </c>
      <c r="C318" s="19">
        <v>14594.0</v>
      </c>
      <c r="D318" s="19">
        <v>6389.0</v>
      </c>
      <c r="E318" s="19">
        <v>6398.0</v>
      </c>
      <c r="F318" s="19">
        <v>9791.0</v>
      </c>
      <c r="G318" s="19">
        <v>2996.0</v>
      </c>
      <c r="H318" s="19">
        <v>12787.0</v>
      </c>
      <c r="I318" s="20"/>
      <c r="J318" s="21">
        <v>-31.5783</v>
      </c>
      <c r="K318" s="21">
        <v>-53.3811</v>
      </c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2">
        <v>4314555.0</v>
      </c>
      <c r="B319" s="23" t="s">
        <v>4336</v>
      </c>
      <c r="C319" s="24">
        <v>3349.0</v>
      </c>
      <c r="D319" s="24">
        <v>1398.0</v>
      </c>
      <c r="E319" s="24">
        <v>1359.0</v>
      </c>
      <c r="F319" s="24">
        <v>777.0</v>
      </c>
      <c r="G319" s="24">
        <v>1980.0</v>
      </c>
      <c r="H319" s="24">
        <v>2757.0</v>
      </c>
      <c r="I319" s="25"/>
      <c r="J319" s="26">
        <v>-28.0447</v>
      </c>
      <c r="K319" s="26">
        <v>-55.1989</v>
      </c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17">
        <v>4314605.0</v>
      </c>
      <c r="B320" s="18" t="s">
        <v>4337</v>
      </c>
      <c r="C320" s="19">
        <v>19414.0</v>
      </c>
      <c r="D320" s="19">
        <v>10101.0</v>
      </c>
      <c r="E320" s="19">
        <v>9730.0</v>
      </c>
      <c r="F320" s="19">
        <v>11564.0</v>
      </c>
      <c r="G320" s="19">
        <v>8267.0</v>
      </c>
      <c r="H320" s="19">
        <v>19831.0</v>
      </c>
      <c r="I320" s="20"/>
      <c r="J320" s="21">
        <v>-31.4481</v>
      </c>
      <c r="K320" s="21">
        <v>-53.1042</v>
      </c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2">
        <v>4314704.0</v>
      </c>
      <c r="B321" s="23" t="s">
        <v>926</v>
      </c>
      <c r="C321" s="24">
        <v>11302.0</v>
      </c>
      <c r="D321" s="24">
        <v>5209.0</v>
      </c>
      <c r="E321" s="24">
        <v>5315.0</v>
      </c>
      <c r="F321" s="24">
        <v>5932.0</v>
      </c>
      <c r="G321" s="24">
        <v>4592.0</v>
      </c>
      <c r="H321" s="24">
        <v>10524.0</v>
      </c>
      <c r="I321" s="25"/>
      <c r="J321" s="26">
        <v>-25.7161</v>
      </c>
      <c r="K321" s="26">
        <v>-53.7661</v>
      </c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17">
        <v>4314753.0</v>
      </c>
      <c r="B322" s="18" t="s">
        <v>4338</v>
      </c>
      <c r="C322" s="19">
        <v>1946.0</v>
      </c>
      <c r="D322" s="19">
        <v>1023.0</v>
      </c>
      <c r="E322" s="19">
        <v>994.0</v>
      </c>
      <c r="F322" s="19">
        <v>861.0</v>
      </c>
      <c r="G322" s="19">
        <v>1156.0</v>
      </c>
      <c r="H322" s="19">
        <v>2017.0</v>
      </c>
      <c r="I322" s="20"/>
      <c r="J322" s="21">
        <v>-29.4494</v>
      </c>
      <c r="K322" s="21">
        <v>-51.6708</v>
      </c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2">
        <v>4314779.0</v>
      </c>
      <c r="B323" s="23" t="s">
        <v>4339</v>
      </c>
      <c r="C323" s="24">
        <v>3904.0</v>
      </c>
      <c r="D323" s="24">
        <v>1983.0</v>
      </c>
      <c r="E323" s="24">
        <v>1874.0</v>
      </c>
      <c r="F323" s="24">
        <v>1559.0</v>
      </c>
      <c r="G323" s="24">
        <v>2298.0</v>
      </c>
      <c r="H323" s="24">
        <v>3857.0</v>
      </c>
      <c r="I323" s="25"/>
      <c r="J323" s="26">
        <v>-28.0592</v>
      </c>
      <c r="K323" s="26">
        <v>-52.6772</v>
      </c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17">
        <v>4314787.0</v>
      </c>
      <c r="B324" s="18" t="s">
        <v>4340</v>
      </c>
      <c r="C324" s="19">
        <v>2153.0</v>
      </c>
      <c r="D324" s="19">
        <v>924.0</v>
      </c>
      <c r="E324" s="19">
        <v>826.0</v>
      </c>
      <c r="F324" s="19">
        <v>512.0</v>
      </c>
      <c r="G324" s="19">
        <v>1238.0</v>
      </c>
      <c r="H324" s="19">
        <v>1750.0</v>
      </c>
      <c r="I324" s="20"/>
      <c r="J324" s="21">
        <v>-27.6539</v>
      </c>
      <c r="K324" s="21">
        <v>-52.4881</v>
      </c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65">
        <v>4314803.0</v>
      </c>
      <c r="B325" s="67" t="s">
        <v>4341</v>
      </c>
      <c r="C325" s="68">
        <v>24657.0</v>
      </c>
      <c r="D325" s="68">
        <v>15490.0</v>
      </c>
      <c r="E325" s="68">
        <v>15391.0</v>
      </c>
      <c r="F325" s="68">
        <v>25233.0</v>
      </c>
      <c r="G325" s="68">
        <v>5648.0</v>
      </c>
      <c r="H325" s="68">
        <v>30881.0</v>
      </c>
      <c r="I325" s="147"/>
      <c r="J325" s="26">
        <v>-29.7017</v>
      </c>
      <c r="K325" s="26">
        <v>-51.2419</v>
      </c>
      <c r="L325" s="147"/>
      <c r="M325" s="147"/>
      <c r="N325" s="147"/>
      <c r="O325" s="147"/>
      <c r="P325" s="147"/>
      <c r="Q325" s="147"/>
      <c r="R325" s="147"/>
      <c r="S325" s="147"/>
      <c r="T325" s="147"/>
      <c r="U325" s="147"/>
      <c r="V325" s="147"/>
      <c r="W325" s="147"/>
      <c r="X325" s="147"/>
      <c r="Y325" s="147"/>
      <c r="Z325" s="147"/>
    </row>
    <row r="326" ht="15.75" customHeight="1">
      <c r="A326" s="17">
        <v>4314902.0</v>
      </c>
      <c r="B326" s="18" t="s">
        <v>4342</v>
      </c>
      <c r="C326" s="19">
        <v>1360590.0</v>
      </c>
      <c r="D326" s="19">
        <v>654022.0</v>
      </c>
      <c r="E326" s="19">
        <v>755917.0</v>
      </c>
      <c r="F326" s="19">
        <v>1409939.0</v>
      </c>
      <c r="G326" s="19">
        <v>0.0</v>
      </c>
      <c r="H326" s="19">
        <v>1409939.0</v>
      </c>
      <c r="I326" s="20"/>
      <c r="J326" s="21">
        <v>-30.0331</v>
      </c>
      <c r="K326" s="21">
        <v>-51.23</v>
      </c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2">
        <v>4315008.0</v>
      </c>
      <c r="B327" s="23" t="s">
        <v>4343</v>
      </c>
      <c r="C327" s="24">
        <v>6398.0</v>
      </c>
      <c r="D327" s="24">
        <v>2701.0</v>
      </c>
      <c r="E327" s="24">
        <v>2720.0</v>
      </c>
      <c r="F327" s="24">
        <v>2337.0</v>
      </c>
      <c r="G327" s="24">
        <v>3084.0</v>
      </c>
      <c r="H327" s="24">
        <v>5421.0</v>
      </c>
      <c r="I327" s="25"/>
      <c r="J327" s="26">
        <v>-27.8561</v>
      </c>
      <c r="K327" s="26">
        <v>-55.0164</v>
      </c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17">
        <v>4315057.0</v>
      </c>
      <c r="B328" s="18" t="s">
        <v>4344</v>
      </c>
      <c r="C328" s="19">
        <v>2802.0</v>
      </c>
      <c r="D328" s="19">
        <v>1265.0</v>
      </c>
      <c r="E328" s="19">
        <v>1279.0</v>
      </c>
      <c r="F328" s="19">
        <v>956.0</v>
      </c>
      <c r="G328" s="19">
        <v>1588.0</v>
      </c>
      <c r="H328" s="19">
        <v>2544.0</v>
      </c>
      <c r="I328" s="20"/>
      <c r="J328" s="21">
        <v>-27.5753</v>
      </c>
      <c r="K328" s="21">
        <v>-54.6681</v>
      </c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2">
        <v>4315073.0</v>
      </c>
      <c r="B329" s="23" t="s">
        <v>4345</v>
      </c>
      <c r="C329" s="24">
        <v>2464.0</v>
      </c>
      <c r="D329" s="24">
        <v>936.0</v>
      </c>
      <c r="E329" s="24">
        <v>916.0</v>
      </c>
      <c r="F329" s="24">
        <v>440.0</v>
      </c>
      <c r="G329" s="24">
        <v>1412.0</v>
      </c>
      <c r="H329" s="24">
        <v>1852.0</v>
      </c>
      <c r="I329" s="25"/>
      <c r="J329" s="26">
        <v>-27.7361</v>
      </c>
      <c r="K329" s="26">
        <v>-54.9006</v>
      </c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17">
        <v>4315107.0</v>
      </c>
      <c r="B330" s="18" t="s">
        <v>4346</v>
      </c>
      <c r="C330" s="19">
        <v>11190.0</v>
      </c>
      <c r="D330" s="19">
        <v>5301.0</v>
      </c>
      <c r="E330" s="19">
        <v>5259.0</v>
      </c>
      <c r="F330" s="19">
        <v>5210.0</v>
      </c>
      <c r="G330" s="19">
        <v>5350.0</v>
      </c>
      <c r="H330" s="19">
        <v>10560.0</v>
      </c>
      <c r="I330" s="20"/>
      <c r="J330" s="21">
        <v>-27.9056</v>
      </c>
      <c r="K330" s="21">
        <v>-55.1375</v>
      </c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2">
        <v>4315131.0</v>
      </c>
      <c r="B331" s="23" t="s">
        <v>4347</v>
      </c>
      <c r="C331" s="24">
        <v>2195.0</v>
      </c>
      <c r="D331" s="24">
        <v>953.0</v>
      </c>
      <c r="E331" s="24">
        <v>922.0</v>
      </c>
      <c r="F331" s="24">
        <v>630.0</v>
      </c>
      <c r="G331" s="24">
        <v>1245.0</v>
      </c>
      <c r="H331" s="24">
        <v>1875.0</v>
      </c>
      <c r="I331" s="25"/>
      <c r="J331" s="26">
        <v>-29.1708</v>
      </c>
      <c r="K331" s="26">
        <v>-52.2075</v>
      </c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17">
        <v>4315149.0</v>
      </c>
      <c r="B332" s="18" t="s">
        <v>4348</v>
      </c>
      <c r="C332" s="19">
        <v>2069.0</v>
      </c>
      <c r="D332" s="19">
        <v>1312.0</v>
      </c>
      <c r="E332" s="19">
        <v>1173.0</v>
      </c>
      <c r="F332" s="19">
        <v>1511.0</v>
      </c>
      <c r="G332" s="19">
        <v>974.0</v>
      </c>
      <c r="H332" s="19">
        <v>2485.0</v>
      </c>
      <c r="I332" s="20"/>
      <c r="J332" s="21">
        <v>-29.5194</v>
      </c>
      <c r="K332" s="21">
        <v>-51.1781</v>
      </c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2">
        <v>4315156.0</v>
      </c>
      <c r="B333" s="23" t="s">
        <v>4349</v>
      </c>
      <c r="C333" s="24">
        <v>6497.0</v>
      </c>
      <c r="D333" s="24">
        <v>3176.0</v>
      </c>
      <c r="E333" s="24">
        <v>2985.0</v>
      </c>
      <c r="F333" s="24">
        <v>1871.0</v>
      </c>
      <c r="G333" s="24">
        <v>4290.0</v>
      </c>
      <c r="H333" s="24">
        <v>6161.0</v>
      </c>
      <c r="I333" s="25"/>
      <c r="J333" s="26">
        <v>-29.2606</v>
      </c>
      <c r="K333" s="26">
        <v>-53.0581</v>
      </c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17">
        <v>4315172.0</v>
      </c>
      <c r="B334" s="18" t="s">
        <v>4350</v>
      </c>
      <c r="C334" s="19">
        <v>2112.0</v>
      </c>
      <c r="D334" s="19">
        <v>1079.0</v>
      </c>
      <c r="E334" s="19">
        <v>921.0</v>
      </c>
      <c r="F334" s="19">
        <v>427.0</v>
      </c>
      <c r="G334" s="19">
        <v>1573.0</v>
      </c>
      <c r="H334" s="19">
        <v>2000.0</v>
      </c>
      <c r="I334" s="20"/>
      <c r="J334" s="21">
        <v>-28.7572</v>
      </c>
      <c r="K334" s="21">
        <v>-51.4728</v>
      </c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2">
        <v>4315206.0</v>
      </c>
      <c r="B335" s="23" t="s">
        <v>4351</v>
      </c>
      <c r="C335" s="24">
        <v>4629.0</v>
      </c>
      <c r="D335" s="24">
        <v>2100.0</v>
      </c>
      <c r="E335" s="24">
        <v>2047.0</v>
      </c>
      <c r="F335" s="24">
        <v>1583.0</v>
      </c>
      <c r="G335" s="24">
        <v>2564.0</v>
      </c>
      <c r="H335" s="24">
        <v>4147.0</v>
      </c>
      <c r="I335" s="25"/>
      <c r="J335" s="26">
        <v>-29.0019</v>
      </c>
      <c r="K335" s="26">
        <v>-52.1542</v>
      </c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17">
        <v>4315305.0</v>
      </c>
      <c r="B336" s="18" t="s">
        <v>4352</v>
      </c>
      <c r="C336" s="19">
        <v>24002.0</v>
      </c>
      <c r="D336" s="19">
        <v>11228.0</v>
      </c>
      <c r="E336" s="19">
        <v>11793.0</v>
      </c>
      <c r="F336" s="19">
        <v>21310.0</v>
      </c>
      <c r="G336" s="19">
        <v>1711.0</v>
      </c>
      <c r="H336" s="19">
        <v>23021.0</v>
      </c>
      <c r="I336" s="20"/>
      <c r="J336" s="21">
        <v>-30.3875</v>
      </c>
      <c r="K336" s="21">
        <v>-56.4514</v>
      </c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2">
        <v>4315313.0</v>
      </c>
      <c r="B337" s="23" t="s">
        <v>4353</v>
      </c>
      <c r="C337" s="24">
        <v>0.0</v>
      </c>
      <c r="D337" s="24">
        <v>891.0</v>
      </c>
      <c r="E337" s="24">
        <v>887.0</v>
      </c>
      <c r="F337" s="24">
        <v>919.0</v>
      </c>
      <c r="G337" s="24">
        <v>859.0</v>
      </c>
      <c r="H337" s="24">
        <v>1778.0</v>
      </c>
      <c r="I337" s="25"/>
      <c r="J337" s="26">
        <v>-27.8283</v>
      </c>
      <c r="K337" s="26">
        <v>-52.4142</v>
      </c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17">
        <v>4315321.0</v>
      </c>
      <c r="B338" s="18" t="s">
        <v>4354</v>
      </c>
      <c r="C338" s="19">
        <v>2691.0</v>
      </c>
      <c r="D338" s="19">
        <v>1447.0</v>
      </c>
      <c r="E338" s="19">
        <v>1263.0</v>
      </c>
      <c r="F338" s="19">
        <v>852.0</v>
      </c>
      <c r="G338" s="19">
        <v>1858.0</v>
      </c>
      <c r="H338" s="19">
        <v>2710.0</v>
      </c>
      <c r="I338" s="20"/>
      <c r="J338" s="21">
        <v>-29.3525</v>
      </c>
      <c r="K338" s="21">
        <v>-54.0717</v>
      </c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2">
        <v>4315354.0</v>
      </c>
      <c r="B339" s="23" t="s">
        <v>4355</v>
      </c>
      <c r="C339" s="24">
        <v>3582.0</v>
      </c>
      <c r="D339" s="24">
        <v>1799.0</v>
      </c>
      <c r="E339" s="24">
        <v>1854.0</v>
      </c>
      <c r="F339" s="24">
        <v>1961.0</v>
      </c>
      <c r="G339" s="24">
        <v>1692.0</v>
      </c>
      <c r="H339" s="24">
        <v>3653.0</v>
      </c>
      <c r="I339" s="25"/>
      <c r="J339" s="26">
        <v>-28.1039</v>
      </c>
      <c r="K339" s="26">
        <v>-54.3836</v>
      </c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17">
        <v>4315404.0</v>
      </c>
      <c r="B340" s="18" t="s">
        <v>4356</v>
      </c>
      <c r="C340" s="19">
        <v>8846.0</v>
      </c>
      <c r="D340" s="19">
        <v>5210.0</v>
      </c>
      <c r="E340" s="19">
        <v>5012.0</v>
      </c>
      <c r="F340" s="19">
        <v>3002.0</v>
      </c>
      <c r="G340" s="19">
        <v>7220.0</v>
      </c>
      <c r="H340" s="19">
        <v>10222.0</v>
      </c>
      <c r="I340" s="20"/>
      <c r="J340" s="21">
        <v>-27.6644</v>
      </c>
      <c r="K340" s="21">
        <v>-53.6378</v>
      </c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2">
        <v>4315453.0</v>
      </c>
      <c r="B341" s="23" t="s">
        <v>4357</v>
      </c>
      <c r="C341" s="24">
        <v>2294.0</v>
      </c>
      <c r="D341" s="24">
        <v>1071.0</v>
      </c>
      <c r="E341" s="24">
        <v>1084.0</v>
      </c>
      <c r="F341" s="24">
        <v>734.0</v>
      </c>
      <c r="G341" s="24">
        <v>1421.0</v>
      </c>
      <c r="H341" s="24">
        <v>2155.0</v>
      </c>
      <c r="I341" s="25"/>
      <c r="J341" s="26">
        <v>-29.1114</v>
      </c>
      <c r="K341" s="26">
        <v>-52.0717</v>
      </c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17">
        <v>4315503.0</v>
      </c>
      <c r="B342" s="18" t="s">
        <v>4358</v>
      </c>
      <c r="C342" s="19">
        <v>16400.0</v>
      </c>
      <c r="D342" s="19">
        <v>7815.0</v>
      </c>
      <c r="E342" s="19">
        <v>8035.0</v>
      </c>
      <c r="F342" s="19">
        <v>8982.0</v>
      </c>
      <c r="G342" s="19">
        <v>6868.0</v>
      </c>
      <c r="H342" s="19">
        <v>15850.0</v>
      </c>
      <c r="I342" s="20"/>
      <c r="J342" s="21">
        <v>-29.8133</v>
      </c>
      <c r="K342" s="21">
        <v>-53.375</v>
      </c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2">
        <v>4315552.0</v>
      </c>
      <c r="B343" s="23" t="s">
        <v>4359</v>
      </c>
      <c r="C343" s="24">
        <v>4702.0</v>
      </c>
      <c r="D343" s="24">
        <v>1860.0</v>
      </c>
      <c r="E343" s="24">
        <v>1756.0</v>
      </c>
      <c r="F343" s="24">
        <v>755.0</v>
      </c>
      <c r="G343" s="24">
        <v>2861.0</v>
      </c>
      <c r="H343" s="24">
        <v>3616.0</v>
      </c>
      <c r="I343" s="25"/>
      <c r="J343" s="26">
        <v>-27.3003</v>
      </c>
      <c r="K343" s="26">
        <v>-52.8408</v>
      </c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17">
        <v>4315602.0</v>
      </c>
      <c r="B344" s="18" t="s">
        <v>4360</v>
      </c>
      <c r="C344" s="19">
        <v>186544.0</v>
      </c>
      <c r="D344" s="19">
        <v>94997.0</v>
      </c>
      <c r="E344" s="19">
        <v>102256.0</v>
      </c>
      <c r="F344" s="19">
        <v>189472.0</v>
      </c>
      <c r="G344" s="19">
        <v>7781.0</v>
      </c>
      <c r="H344" s="19">
        <v>197253.0</v>
      </c>
      <c r="I344" s="20"/>
      <c r="J344" s="21">
        <v>-32.035</v>
      </c>
      <c r="K344" s="21">
        <v>-52.0986</v>
      </c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2">
        <v>4315701.0</v>
      </c>
      <c r="B345" s="23" t="s">
        <v>4361</v>
      </c>
      <c r="C345" s="24">
        <v>37783.0</v>
      </c>
      <c r="D345" s="24">
        <v>18320.0</v>
      </c>
      <c r="E345" s="24">
        <v>19282.0</v>
      </c>
      <c r="F345" s="24">
        <v>25614.0</v>
      </c>
      <c r="G345" s="24">
        <v>11988.0</v>
      </c>
      <c r="H345" s="24">
        <v>37602.0</v>
      </c>
      <c r="I345" s="25"/>
      <c r="J345" s="26">
        <v>-29.9897</v>
      </c>
      <c r="K345" s="26">
        <v>-52.3781</v>
      </c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17">
        <v>4315750.0</v>
      </c>
      <c r="B346" s="18" t="s">
        <v>4362</v>
      </c>
      <c r="C346" s="19">
        <v>4071.0</v>
      </c>
      <c r="D346" s="19">
        <v>2201.0</v>
      </c>
      <c r="E346" s="19">
        <v>2126.0</v>
      </c>
      <c r="F346" s="19">
        <v>2748.0</v>
      </c>
      <c r="G346" s="19">
        <v>1579.0</v>
      </c>
      <c r="H346" s="19">
        <v>4327.0</v>
      </c>
      <c r="I346" s="20"/>
      <c r="J346" s="21">
        <v>-29.6411</v>
      </c>
      <c r="K346" s="21">
        <v>-50.4525</v>
      </c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2">
        <v>4315800.0</v>
      </c>
      <c r="B347" s="23" t="s">
        <v>4363</v>
      </c>
      <c r="C347" s="24">
        <v>9284.0</v>
      </c>
      <c r="D347" s="24">
        <v>5089.0</v>
      </c>
      <c r="E347" s="24">
        <v>5198.0</v>
      </c>
      <c r="F347" s="24">
        <v>6602.0</v>
      </c>
      <c r="G347" s="24">
        <v>3685.0</v>
      </c>
      <c r="H347" s="24">
        <v>10287.0</v>
      </c>
      <c r="I347" s="25"/>
      <c r="J347" s="26">
        <v>-29.2842</v>
      </c>
      <c r="K347" s="26">
        <v>-51.8675</v>
      </c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17">
        <v>4315909.0</v>
      </c>
      <c r="B348" s="18" t="s">
        <v>4364</v>
      </c>
      <c r="C348" s="19">
        <v>5751.0</v>
      </c>
      <c r="D348" s="19">
        <v>2846.0</v>
      </c>
      <c r="E348" s="19">
        <v>2897.0</v>
      </c>
      <c r="F348" s="19">
        <v>4310.0</v>
      </c>
      <c r="G348" s="19">
        <v>1433.0</v>
      </c>
      <c r="H348" s="19">
        <v>5743.0</v>
      </c>
      <c r="I348" s="20"/>
      <c r="J348" s="21">
        <v>-27.4706</v>
      </c>
      <c r="K348" s="21">
        <v>-53.1689</v>
      </c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2">
        <v>4315958.0</v>
      </c>
      <c r="B349" s="23" t="s">
        <v>4365</v>
      </c>
      <c r="C349" s="24">
        <v>0.0</v>
      </c>
      <c r="D349" s="24">
        <v>1318.0</v>
      </c>
      <c r="E349" s="24">
        <v>1228.0</v>
      </c>
      <c r="F349" s="24">
        <v>608.0</v>
      </c>
      <c r="G349" s="24">
        <v>1938.0</v>
      </c>
      <c r="H349" s="24">
        <v>2546.0</v>
      </c>
      <c r="I349" s="25"/>
      <c r="J349" s="26">
        <v>-28.2567</v>
      </c>
      <c r="K349" s="26">
        <v>-54.8161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17">
        <v>4316006.0</v>
      </c>
      <c r="B350" s="18" t="s">
        <v>4366</v>
      </c>
      <c r="C350" s="19">
        <v>17851.0</v>
      </c>
      <c r="D350" s="19">
        <v>9771.0</v>
      </c>
      <c r="E350" s="19">
        <v>9722.0</v>
      </c>
      <c r="F350" s="19">
        <v>15318.0</v>
      </c>
      <c r="G350" s="19">
        <v>4175.0</v>
      </c>
      <c r="H350" s="19">
        <v>19493.0</v>
      </c>
      <c r="I350" s="20"/>
      <c r="J350" s="21">
        <v>-29.6506</v>
      </c>
      <c r="K350" s="21">
        <v>-50.5758</v>
      </c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2">
        <v>4316105.0</v>
      </c>
      <c r="B351" s="23" t="s">
        <v>4367</v>
      </c>
      <c r="C351" s="24">
        <v>10051.0</v>
      </c>
      <c r="D351" s="24">
        <v>5008.0</v>
      </c>
      <c r="E351" s="24">
        <v>5220.0</v>
      </c>
      <c r="F351" s="24">
        <v>6875.0</v>
      </c>
      <c r="G351" s="24">
        <v>3353.0</v>
      </c>
      <c r="H351" s="24">
        <v>10228.0</v>
      </c>
      <c r="I351" s="25"/>
      <c r="J351" s="26">
        <v>-27.7667</v>
      </c>
      <c r="K351" s="26">
        <v>-52.8019</v>
      </c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136">
        <v>4316204.0</v>
      </c>
      <c r="B352" s="137" t="s">
        <v>4368</v>
      </c>
      <c r="C352" s="138">
        <v>6107.0</v>
      </c>
      <c r="D352" s="138">
        <v>2722.0</v>
      </c>
      <c r="E352" s="138">
        <v>2798.0</v>
      </c>
      <c r="F352" s="138">
        <v>2317.0</v>
      </c>
      <c r="G352" s="138">
        <v>3203.0</v>
      </c>
      <c r="H352" s="138">
        <v>5520.0</v>
      </c>
      <c r="I352" s="142"/>
      <c r="J352" s="21">
        <v>-27.8281</v>
      </c>
      <c r="K352" s="21">
        <v>-52.9097</v>
      </c>
      <c r="L352" s="142"/>
      <c r="M352" s="142"/>
      <c r="N352" s="142"/>
      <c r="O352" s="142"/>
      <c r="P352" s="142"/>
      <c r="Q352" s="142"/>
      <c r="R352" s="142"/>
      <c r="S352" s="142"/>
      <c r="T352" s="142"/>
      <c r="U352" s="142"/>
      <c r="V352" s="142"/>
      <c r="W352" s="142"/>
      <c r="X352" s="142"/>
      <c r="Y352" s="142"/>
      <c r="Z352" s="142"/>
    </row>
    <row r="353" ht="15.75" customHeight="1">
      <c r="A353" s="22">
        <v>4316303.0</v>
      </c>
      <c r="B353" s="23" t="s">
        <v>4369</v>
      </c>
      <c r="C353" s="24">
        <v>7799.0</v>
      </c>
      <c r="D353" s="24">
        <v>3623.0</v>
      </c>
      <c r="E353" s="24">
        <v>3583.0</v>
      </c>
      <c r="F353" s="24">
        <v>3090.0</v>
      </c>
      <c r="G353" s="24">
        <v>4116.0</v>
      </c>
      <c r="H353" s="24">
        <v>7206.0</v>
      </c>
      <c r="I353" s="25"/>
      <c r="J353" s="26">
        <v>-28.1314</v>
      </c>
      <c r="K353" s="26">
        <v>-55.0256</v>
      </c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17">
        <v>4316402.0</v>
      </c>
      <c r="B354" s="18" t="s">
        <v>4370</v>
      </c>
      <c r="C354" s="19">
        <v>41058.0</v>
      </c>
      <c r="D354" s="19">
        <v>19342.0</v>
      </c>
      <c r="E354" s="19">
        <v>20409.0</v>
      </c>
      <c r="F354" s="19">
        <v>34938.0</v>
      </c>
      <c r="G354" s="19">
        <v>4813.0</v>
      </c>
      <c r="H354" s="19">
        <v>39751.0</v>
      </c>
      <c r="I354" s="20"/>
      <c r="J354" s="21">
        <v>-30.2583</v>
      </c>
      <c r="K354" s="21">
        <v>-54.9142</v>
      </c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2">
        <v>4316428.0</v>
      </c>
      <c r="B355" s="23" t="s">
        <v>4371</v>
      </c>
      <c r="C355" s="24">
        <v>2648.0</v>
      </c>
      <c r="D355" s="24">
        <v>1339.0</v>
      </c>
      <c r="E355" s="24">
        <v>1256.0</v>
      </c>
      <c r="F355" s="24">
        <v>785.0</v>
      </c>
      <c r="G355" s="24">
        <v>1810.0</v>
      </c>
      <c r="H355" s="24">
        <v>2595.0</v>
      </c>
      <c r="I355" s="25"/>
      <c r="J355" s="26">
        <v>-27.7069</v>
      </c>
      <c r="K355" s="26">
        <v>-53.1356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17">
        <v>4316436.0</v>
      </c>
      <c r="B356" s="18" t="s">
        <v>4372</v>
      </c>
      <c r="C356" s="19">
        <v>3195.0</v>
      </c>
      <c r="D356" s="19">
        <v>1390.0</v>
      </c>
      <c r="E356" s="19">
        <v>1479.0</v>
      </c>
      <c r="F356" s="19">
        <v>1927.0</v>
      </c>
      <c r="G356" s="19">
        <v>942.0</v>
      </c>
      <c r="H356" s="19">
        <v>2869.0</v>
      </c>
      <c r="I356" s="20"/>
      <c r="J356" s="21">
        <v>-28.3933</v>
      </c>
      <c r="K356" s="21">
        <v>-53.0947</v>
      </c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2">
        <v>4316451.0</v>
      </c>
      <c r="B357" s="23" t="s">
        <v>4373</v>
      </c>
      <c r="C357" s="24">
        <v>12948.0</v>
      </c>
      <c r="D357" s="24">
        <v>5878.0</v>
      </c>
      <c r="E357" s="24">
        <v>6002.0</v>
      </c>
      <c r="F357" s="24">
        <v>10208.0</v>
      </c>
      <c r="G357" s="24">
        <v>1672.0</v>
      </c>
      <c r="H357" s="24">
        <v>11880.0</v>
      </c>
      <c r="I357" s="25"/>
      <c r="J357" s="26">
        <v>-29.0883</v>
      </c>
      <c r="K357" s="26">
        <v>-53.2125</v>
      </c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17">
        <v>4316477.0</v>
      </c>
      <c r="B358" s="18" t="s">
        <v>4374</v>
      </c>
      <c r="C358" s="19">
        <v>2665.0</v>
      </c>
      <c r="D358" s="19">
        <v>1377.0</v>
      </c>
      <c r="E358" s="19">
        <v>1292.0</v>
      </c>
      <c r="F358" s="19">
        <v>1094.0</v>
      </c>
      <c r="G358" s="19">
        <v>1575.0</v>
      </c>
      <c r="H358" s="19">
        <v>2669.0</v>
      </c>
      <c r="I358" s="20"/>
      <c r="J358" s="21">
        <v>-28.1264</v>
      </c>
      <c r="K358" s="21">
        <v>-54.8353</v>
      </c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2">
        <v>4316501.0</v>
      </c>
      <c r="B359" s="23" t="s">
        <v>4375</v>
      </c>
      <c r="C359" s="24">
        <v>6913.0</v>
      </c>
      <c r="D359" s="24">
        <v>3412.0</v>
      </c>
      <c r="E359" s="24">
        <v>3335.0</v>
      </c>
      <c r="F359" s="24">
        <v>4009.0</v>
      </c>
      <c r="G359" s="24">
        <v>2738.0</v>
      </c>
      <c r="H359" s="24">
        <v>6747.0</v>
      </c>
      <c r="I359" s="25"/>
      <c r="J359" s="26">
        <v>-29.4383</v>
      </c>
      <c r="K359" s="26">
        <v>-51.5114</v>
      </c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17">
        <v>4316600.0</v>
      </c>
      <c r="B360" s="18" t="s">
        <v>4376</v>
      </c>
      <c r="C360" s="19">
        <v>14744.0</v>
      </c>
      <c r="D360" s="19">
        <v>7604.0</v>
      </c>
      <c r="E360" s="19">
        <v>7769.0</v>
      </c>
      <c r="F360" s="19">
        <v>10697.0</v>
      </c>
      <c r="G360" s="19">
        <v>4676.0</v>
      </c>
      <c r="H360" s="19">
        <v>15373.0</v>
      </c>
      <c r="I360" s="20"/>
      <c r="J360" s="21">
        <v>-27.9497</v>
      </c>
      <c r="K360" s="21">
        <v>-51.8067</v>
      </c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2">
        <v>4316709.0</v>
      </c>
      <c r="B361" s="23" t="s">
        <v>4377</v>
      </c>
      <c r="C361" s="24">
        <v>10003.0</v>
      </c>
      <c r="D361" s="24">
        <v>4341.0</v>
      </c>
      <c r="E361" s="24">
        <v>4488.0</v>
      </c>
      <c r="F361" s="24">
        <v>6985.0</v>
      </c>
      <c r="G361" s="24">
        <v>1844.0</v>
      </c>
      <c r="H361" s="24">
        <v>8829.0</v>
      </c>
      <c r="I361" s="25"/>
      <c r="J361" s="26">
        <v>-28.3583</v>
      </c>
      <c r="K361" s="26">
        <v>-53.2472</v>
      </c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17">
        <v>4316733.0</v>
      </c>
      <c r="B362" s="18" t="s">
        <v>4378</v>
      </c>
      <c r="C362" s="19">
        <v>0.0</v>
      </c>
      <c r="D362" s="19">
        <v>839.0</v>
      </c>
      <c r="E362" s="19">
        <v>816.0</v>
      </c>
      <c r="F362" s="19">
        <v>480.0</v>
      </c>
      <c r="G362" s="19">
        <v>1175.0</v>
      </c>
      <c r="H362" s="19">
        <v>1655.0</v>
      </c>
      <c r="I362" s="20"/>
      <c r="J362" s="21">
        <v>-28.161944444444444</v>
      </c>
      <c r="K362" s="21">
        <v>-51.925</v>
      </c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2">
        <v>4316758.0</v>
      </c>
      <c r="B363" s="23" t="s">
        <v>4379</v>
      </c>
      <c r="C363" s="24">
        <v>4806.0</v>
      </c>
      <c r="D363" s="24">
        <v>2845.0</v>
      </c>
      <c r="E363" s="24">
        <v>2847.0</v>
      </c>
      <c r="F363" s="24">
        <v>2849.0</v>
      </c>
      <c r="G363" s="24">
        <v>2843.0</v>
      </c>
      <c r="H363" s="24">
        <v>5692.0</v>
      </c>
      <c r="I363" s="25"/>
      <c r="J363" s="26">
        <v>-29.4689</v>
      </c>
      <c r="K363" s="26">
        <v>-52.0875</v>
      </c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17">
        <v>4316808.0</v>
      </c>
      <c r="B364" s="18" t="s">
        <v>4380</v>
      </c>
      <c r="C364" s="19">
        <v>107632.0</v>
      </c>
      <c r="D364" s="19">
        <v>56892.0</v>
      </c>
      <c r="E364" s="19">
        <v>61395.0</v>
      </c>
      <c r="F364" s="19">
        <v>105184.0</v>
      </c>
      <c r="G364" s="19">
        <v>13103.0</v>
      </c>
      <c r="H364" s="19">
        <v>118287.0</v>
      </c>
      <c r="I364" s="20"/>
      <c r="J364" s="21">
        <v>-29.7175</v>
      </c>
      <c r="K364" s="21">
        <v>-52.4258</v>
      </c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2">
        <v>4316972.0</v>
      </c>
      <c r="B365" s="23" t="s">
        <v>4381</v>
      </c>
      <c r="C365" s="24">
        <v>0.0</v>
      </c>
      <c r="D365" s="24">
        <v>1273.0</v>
      </c>
      <c r="E365" s="24">
        <v>1079.0</v>
      </c>
      <c r="F365" s="24">
        <v>552.0</v>
      </c>
      <c r="G365" s="24">
        <v>1800.0</v>
      </c>
      <c r="H365" s="24">
        <v>2352.0</v>
      </c>
      <c r="I365" s="25"/>
      <c r="J365" s="26">
        <v>-30.34</v>
      </c>
      <c r="K365" s="26">
        <v>-54.08</v>
      </c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17">
        <v>4316907.0</v>
      </c>
      <c r="B366" s="18" t="s">
        <v>4058</v>
      </c>
      <c r="C366" s="19">
        <v>243611.0</v>
      </c>
      <c r="D366" s="19">
        <v>123636.0</v>
      </c>
      <c r="E366" s="19">
        <v>137391.0</v>
      </c>
      <c r="F366" s="19">
        <v>248334.0</v>
      </c>
      <c r="G366" s="19">
        <v>12693.0</v>
      </c>
      <c r="H366" s="19">
        <v>261027.0</v>
      </c>
      <c r="I366" s="20"/>
      <c r="J366" s="21">
        <v>-5.8397</v>
      </c>
      <c r="K366" s="21">
        <v>-35.6953</v>
      </c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2">
        <v>4316956.0</v>
      </c>
      <c r="B367" s="23" t="s">
        <v>4382</v>
      </c>
      <c r="C367" s="24">
        <v>5891.0</v>
      </c>
      <c r="D367" s="24">
        <v>3101.0</v>
      </c>
      <c r="E367" s="24">
        <v>2952.0</v>
      </c>
      <c r="F367" s="24">
        <v>4362.0</v>
      </c>
      <c r="G367" s="24">
        <v>1691.0</v>
      </c>
      <c r="H367" s="24">
        <v>6053.0</v>
      </c>
      <c r="I367" s="25"/>
      <c r="J367" s="26">
        <v>-29.4981</v>
      </c>
      <c r="K367" s="26">
        <v>-50.9928</v>
      </c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17">
        <v>4317202.0</v>
      </c>
      <c r="B368" s="18" t="s">
        <v>4383</v>
      </c>
      <c r="C368" s="19">
        <v>65016.0</v>
      </c>
      <c r="D368" s="19">
        <v>33484.0</v>
      </c>
      <c r="E368" s="19">
        <v>35111.0</v>
      </c>
      <c r="F368" s="19">
        <v>60374.0</v>
      </c>
      <c r="G368" s="19">
        <v>8221.0</v>
      </c>
      <c r="H368" s="19">
        <v>68595.0</v>
      </c>
      <c r="I368" s="20"/>
      <c r="J368" s="21">
        <v>-27.8708</v>
      </c>
      <c r="K368" s="21">
        <v>-54.4814</v>
      </c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2">
        <v>4317251.0</v>
      </c>
      <c r="B369" s="23" t="s">
        <v>4384</v>
      </c>
      <c r="C369" s="24">
        <v>1768.0</v>
      </c>
      <c r="D369" s="24">
        <v>887.0</v>
      </c>
      <c r="E369" s="24">
        <v>830.0</v>
      </c>
      <c r="F369" s="24">
        <v>624.0</v>
      </c>
      <c r="G369" s="24">
        <v>1093.0</v>
      </c>
      <c r="H369" s="24">
        <v>1717.0</v>
      </c>
      <c r="I369" s="25"/>
      <c r="J369" s="26">
        <v>-28.3158</v>
      </c>
      <c r="K369" s="26">
        <v>-54.0981</v>
      </c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17">
        <v>4317301.0</v>
      </c>
      <c r="B370" s="18" t="s">
        <v>4385</v>
      </c>
      <c r="C370" s="19">
        <v>33304.0</v>
      </c>
      <c r="D370" s="19">
        <v>15464.0</v>
      </c>
      <c r="E370" s="19">
        <v>15538.0</v>
      </c>
      <c r="F370" s="19">
        <v>26890.0</v>
      </c>
      <c r="G370" s="19">
        <v>4112.0</v>
      </c>
      <c r="H370" s="19">
        <v>31002.0</v>
      </c>
      <c r="I370" s="20"/>
      <c r="J370" s="21">
        <v>-33.5189</v>
      </c>
      <c r="K370" s="21">
        <v>-53.3681</v>
      </c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2">
        <v>4317004.0</v>
      </c>
      <c r="B371" s="23" t="s">
        <v>4386</v>
      </c>
      <c r="C371" s="24">
        <v>8621.0</v>
      </c>
      <c r="D371" s="24">
        <v>4171.0</v>
      </c>
      <c r="E371" s="24">
        <v>4073.0</v>
      </c>
      <c r="F371" s="24">
        <v>3725.0</v>
      </c>
      <c r="G371" s="24">
        <v>4519.0</v>
      </c>
      <c r="H371" s="24">
        <v>8244.0</v>
      </c>
      <c r="I371" s="25"/>
      <c r="J371" s="26">
        <v>-30.8719</v>
      </c>
      <c r="K371" s="26">
        <v>-53.1153</v>
      </c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17">
        <v>4317103.0</v>
      </c>
      <c r="B372" s="18" t="s">
        <v>4387</v>
      </c>
      <c r="C372" s="19">
        <v>90849.0</v>
      </c>
      <c r="D372" s="19">
        <v>39409.0</v>
      </c>
      <c r="E372" s="19">
        <v>43104.0</v>
      </c>
      <c r="F372" s="19">
        <v>74440.0</v>
      </c>
      <c r="G372" s="19">
        <v>8073.0</v>
      </c>
      <c r="H372" s="19">
        <v>82513.0</v>
      </c>
      <c r="I372" s="20"/>
      <c r="J372" s="21">
        <v>-30.8908</v>
      </c>
      <c r="K372" s="21">
        <v>-55.5328</v>
      </c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2">
        <v>4317400.0</v>
      </c>
      <c r="B373" s="23" t="s">
        <v>4388</v>
      </c>
      <c r="C373" s="24">
        <v>52138.0</v>
      </c>
      <c r="D373" s="24">
        <v>23578.0</v>
      </c>
      <c r="E373" s="24">
        <v>25504.0</v>
      </c>
      <c r="F373" s="24">
        <v>44746.0</v>
      </c>
      <c r="G373" s="24">
        <v>4336.0</v>
      </c>
      <c r="H373" s="24">
        <v>49082.0</v>
      </c>
      <c r="I373" s="25"/>
      <c r="J373" s="26">
        <v>-29.1917</v>
      </c>
      <c r="K373" s="26">
        <v>-54.8672</v>
      </c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17">
        <v>4317509.0</v>
      </c>
      <c r="B374" s="18" t="s">
        <v>4389</v>
      </c>
      <c r="C374" s="19">
        <v>76745.0</v>
      </c>
      <c r="D374" s="19">
        <v>36596.0</v>
      </c>
      <c r="E374" s="19">
        <v>39708.0</v>
      </c>
      <c r="F374" s="19">
        <v>71829.0</v>
      </c>
      <c r="G374" s="19">
        <v>4475.0</v>
      </c>
      <c r="H374" s="19">
        <v>76304.0</v>
      </c>
      <c r="I374" s="20"/>
      <c r="J374" s="21">
        <v>-28.2992</v>
      </c>
      <c r="K374" s="21">
        <v>-54.2631</v>
      </c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2">
        <v>4317608.0</v>
      </c>
      <c r="B375" s="23" t="s">
        <v>4390</v>
      </c>
      <c r="C375" s="24">
        <v>37035.0</v>
      </c>
      <c r="D375" s="24">
        <v>19752.0</v>
      </c>
      <c r="E375" s="24">
        <v>19927.0</v>
      </c>
      <c r="F375" s="24">
        <v>28105.0</v>
      </c>
      <c r="G375" s="24">
        <v>11574.0</v>
      </c>
      <c r="H375" s="24">
        <v>39679.0</v>
      </c>
      <c r="I375" s="25"/>
      <c r="J375" s="26">
        <v>-29.8175</v>
      </c>
      <c r="K375" s="26">
        <v>-50.5197</v>
      </c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17">
        <v>4317707.0</v>
      </c>
      <c r="B376" s="18" t="s">
        <v>4391</v>
      </c>
      <c r="C376" s="19">
        <v>12691.0</v>
      </c>
      <c r="D376" s="19">
        <v>5579.0</v>
      </c>
      <c r="E376" s="19">
        <v>5631.0</v>
      </c>
      <c r="F376" s="19">
        <v>6788.0</v>
      </c>
      <c r="G376" s="19">
        <v>4422.0</v>
      </c>
      <c r="H376" s="19">
        <v>11210.0</v>
      </c>
      <c r="I376" s="20"/>
      <c r="J376" s="21">
        <v>-28.5114</v>
      </c>
      <c r="K376" s="21">
        <v>-55.2278</v>
      </c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2">
        <v>4317558.0</v>
      </c>
      <c r="B377" s="23" t="s">
        <v>4392</v>
      </c>
      <c r="C377" s="24">
        <v>2207.0</v>
      </c>
      <c r="D377" s="24">
        <v>1112.0</v>
      </c>
      <c r="E377" s="24">
        <v>1027.0</v>
      </c>
      <c r="F377" s="24">
        <v>681.0</v>
      </c>
      <c r="G377" s="24">
        <v>1458.0</v>
      </c>
      <c r="H377" s="24">
        <v>2139.0</v>
      </c>
      <c r="I377" s="25"/>
      <c r="J377" s="26">
        <v>-28.4969</v>
      </c>
      <c r="K377" s="26">
        <v>-52.0247</v>
      </c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17">
        <v>4317756.0</v>
      </c>
      <c r="B378" s="18" t="s">
        <v>4393</v>
      </c>
      <c r="C378" s="19">
        <v>2001.0</v>
      </c>
      <c r="D378" s="19">
        <v>979.0</v>
      </c>
      <c r="E378" s="19">
        <v>1008.0</v>
      </c>
      <c r="F378" s="19">
        <v>1233.0</v>
      </c>
      <c r="G378" s="19">
        <v>754.0</v>
      </c>
      <c r="H378" s="19">
        <v>1987.0</v>
      </c>
      <c r="I378" s="20"/>
      <c r="J378" s="21">
        <v>-28.3961</v>
      </c>
      <c r="K378" s="21">
        <v>-52.6911</v>
      </c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65">
        <v>4317806.0</v>
      </c>
      <c r="B379" s="67" t="s">
        <v>4394</v>
      </c>
      <c r="C379" s="68">
        <v>14426.0</v>
      </c>
      <c r="D379" s="68">
        <v>6812.0</v>
      </c>
      <c r="E379" s="68">
        <v>7158.0</v>
      </c>
      <c r="F379" s="68">
        <v>11382.0</v>
      </c>
      <c r="G379" s="68">
        <v>2588.0</v>
      </c>
      <c r="H379" s="68">
        <v>13970.0</v>
      </c>
      <c r="I379" s="147"/>
      <c r="J379" s="26">
        <v>-27.8508</v>
      </c>
      <c r="K379" s="26">
        <v>-53.7772</v>
      </c>
      <c r="L379" s="147"/>
      <c r="M379" s="147"/>
      <c r="N379" s="147"/>
      <c r="O379" s="147"/>
      <c r="P379" s="147"/>
      <c r="Q379" s="147"/>
      <c r="R379" s="147"/>
      <c r="S379" s="147"/>
      <c r="T379" s="147"/>
      <c r="U379" s="147"/>
      <c r="V379" s="147"/>
      <c r="W379" s="147"/>
      <c r="X379" s="147"/>
      <c r="Y379" s="147"/>
      <c r="Z379" s="147"/>
    </row>
    <row r="380" ht="15.75" customHeight="1">
      <c r="A380" s="17">
        <v>4317905.0</v>
      </c>
      <c r="B380" s="18" t="s">
        <v>4395</v>
      </c>
      <c r="C380" s="19">
        <v>14890.0</v>
      </c>
      <c r="D380" s="19">
        <v>7189.0</v>
      </c>
      <c r="E380" s="19">
        <v>7189.0</v>
      </c>
      <c r="F380" s="19">
        <v>7781.0</v>
      </c>
      <c r="G380" s="19">
        <v>6597.0</v>
      </c>
      <c r="H380" s="19">
        <v>14378.0</v>
      </c>
      <c r="I380" s="20"/>
      <c r="J380" s="21">
        <v>-27.8239</v>
      </c>
      <c r="K380" s="21">
        <v>-54.6628</v>
      </c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2">
        <v>4317954.0</v>
      </c>
      <c r="B381" s="23" t="s">
        <v>4396</v>
      </c>
      <c r="C381" s="24">
        <v>2683.0</v>
      </c>
      <c r="D381" s="24">
        <v>1239.0</v>
      </c>
      <c r="E381" s="24">
        <v>1222.0</v>
      </c>
      <c r="F381" s="24">
        <v>872.0</v>
      </c>
      <c r="G381" s="24">
        <v>1589.0</v>
      </c>
      <c r="H381" s="24">
        <v>2461.0</v>
      </c>
      <c r="I381" s="25"/>
      <c r="J381" s="26">
        <v>-27.9083</v>
      </c>
      <c r="K381" s="26">
        <v>-51.6447</v>
      </c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17">
        <v>4318002.0</v>
      </c>
      <c r="B382" s="18" t="s">
        <v>4397</v>
      </c>
      <c r="C382" s="19">
        <v>64869.0</v>
      </c>
      <c r="D382" s="19">
        <v>30251.0</v>
      </c>
      <c r="E382" s="19">
        <v>31411.0</v>
      </c>
      <c r="F382" s="19">
        <v>55139.0</v>
      </c>
      <c r="G382" s="19">
        <v>6523.0</v>
      </c>
      <c r="H382" s="19">
        <v>61662.0</v>
      </c>
      <c r="I382" s="20"/>
      <c r="J382" s="21">
        <v>-28.6606</v>
      </c>
      <c r="K382" s="21">
        <v>-56.0044</v>
      </c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2">
        <v>4318051.0</v>
      </c>
      <c r="B383" s="23" t="s">
        <v>4398</v>
      </c>
      <c r="C383" s="24">
        <v>2831.0</v>
      </c>
      <c r="D383" s="24">
        <v>1470.0</v>
      </c>
      <c r="E383" s="24">
        <v>1456.0</v>
      </c>
      <c r="F383" s="24">
        <v>1748.0</v>
      </c>
      <c r="G383" s="24">
        <v>1178.0</v>
      </c>
      <c r="H383" s="24">
        <v>2926.0</v>
      </c>
      <c r="I383" s="25"/>
      <c r="J383" s="26">
        <v>-28.5308</v>
      </c>
      <c r="K383" s="26">
        <v>-51.8878</v>
      </c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17">
        <v>4318101.0</v>
      </c>
      <c r="B384" s="18" t="s">
        <v>4399</v>
      </c>
      <c r="C384" s="19">
        <v>20810.0</v>
      </c>
      <c r="D384" s="19">
        <v>9494.0</v>
      </c>
      <c r="E384" s="19">
        <v>9764.0</v>
      </c>
      <c r="F384" s="19">
        <v>13499.0</v>
      </c>
      <c r="G384" s="19">
        <v>5759.0</v>
      </c>
      <c r="H384" s="19">
        <v>19258.0</v>
      </c>
      <c r="I384" s="20"/>
      <c r="J384" s="21">
        <v>-29.5503</v>
      </c>
      <c r="K384" s="21">
        <v>-55.1311</v>
      </c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2">
        <v>4318200.0</v>
      </c>
      <c r="B385" s="23" t="s">
        <v>2908</v>
      </c>
      <c r="C385" s="24">
        <v>19725.0</v>
      </c>
      <c r="D385" s="24">
        <v>10402.0</v>
      </c>
      <c r="E385" s="24">
        <v>10138.0</v>
      </c>
      <c r="F385" s="24">
        <v>13007.0</v>
      </c>
      <c r="G385" s="24">
        <v>7533.0</v>
      </c>
      <c r="H385" s="24">
        <v>20540.0</v>
      </c>
      <c r="I385" s="25"/>
      <c r="J385" s="26">
        <v>-20.71</v>
      </c>
      <c r="K385" s="26">
        <v>-44.9853</v>
      </c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17">
        <v>4318309.0</v>
      </c>
      <c r="B386" s="18" t="s">
        <v>977</v>
      </c>
      <c r="C386" s="19">
        <v>62249.0</v>
      </c>
      <c r="D386" s="19">
        <v>29474.0</v>
      </c>
      <c r="E386" s="19">
        <v>31034.0</v>
      </c>
      <c r="F386" s="19">
        <v>53860.0</v>
      </c>
      <c r="G386" s="19">
        <v>6648.0</v>
      </c>
      <c r="H386" s="19">
        <v>60508.0</v>
      </c>
      <c r="I386" s="20"/>
      <c r="J386" s="21">
        <v>-30.3364</v>
      </c>
      <c r="K386" s="21">
        <v>-54.32</v>
      </c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2">
        <v>4318408.0</v>
      </c>
      <c r="B387" s="23" t="s">
        <v>4400</v>
      </c>
      <c r="C387" s="24">
        <v>20283.0</v>
      </c>
      <c r="D387" s="24">
        <v>11029.0</v>
      </c>
      <c r="E387" s="24">
        <v>11112.0</v>
      </c>
      <c r="F387" s="24">
        <v>17062.0</v>
      </c>
      <c r="G387" s="24">
        <v>5079.0</v>
      </c>
      <c r="H387" s="24">
        <v>22141.0</v>
      </c>
      <c r="I387" s="25"/>
      <c r="J387" s="26">
        <v>-29.9592</v>
      </c>
      <c r="K387" s="26">
        <v>-51.7222</v>
      </c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17">
        <v>4318424.0</v>
      </c>
      <c r="B388" s="18" t="s">
        <v>4401</v>
      </c>
      <c r="C388" s="19">
        <v>4929.0</v>
      </c>
      <c r="D388" s="19">
        <v>2401.0</v>
      </c>
      <c r="E388" s="19">
        <v>2325.0</v>
      </c>
      <c r="F388" s="19">
        <v>2291.0</v>
      </c>
      <c r="G388" s="19">
        <v>2435.0</v>
      </c>
      <c r="H388" s="19">
        <v>4726.0</v>
      </c>
      <c r="I388" s="20"/>
      <c r="J388" s="21">
        <v>-27.8203</v>
      </c>
      <c r="K388" s="21">
        <v>-51.8275</v>
      </c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2">
        <v>4318432.0</v>
      </c>
      <c r="B389" s="23" t="s">
        <v>4402</v>
      </c>
      <c r="C389" s="24">
        <v>2745.0</v>
      </c>
      <c r="D389" s="24">
        <v>1272.0</v>
      </c>
      <c r="E389" s="24">
        <v>1363.0</v>
      </c>
      <c r="F389" s="24">
        <v>1354.0</v>
      </c>
      <c r="G389" s="24">
        <v>1281.0</v>
      </c>
      <c r="H389" s="24">
        <v>2635.0</v>
      </c>
      <c r="I389" s="25"/>
      <c r="J389" s="26">
        <v>-29.6139</v>
      </c>
      <c r="K389" s="26">
        <v>-53.4456</v>
      </c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17">
        <v>4318440.0</v>
      </c>
      <c r="B390" s="18" t="s">
        <v>4403</v>
      </c>
      <c r="C390" s="19">
        <v>2875.0</v>
      </c>
      <c r="D390" s="19">
        <v>1379.0</v>
      </c>
      <c r="E390" s="19">
        <v>1395.0</v>
      </c>
      <c r="F390" s="19">
        <v>1451.0</v>
      </c>
      <c r="G390" s="19">
        <v>1323.0</v>
      </c>
      <c r="H390" s="19">
        <v>2774.0</v>
      </c>
      <c r="I390" s="20"/>
      <c r="J390" s="21">
        <v>-28.5006</v>
      </c>
      <c r="K390" s="21">
        <v>-51.7036</v>
      </c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2">
        <v>4318457.0</v>
      </c>
      <c r="B391" s="23" t="s">
        <v>4404</v>
      </c>
      <c r="C391" s="24">
        <v>3000.0</v>
      </c>
      <c r="D391" s="24">
        <v>1377.0</v>
      </c>
      <c r="E391" s="24">
        <v>1343.0</v>
      </c>
      <c r="F391" s="24">
        <v>828.0</v>
      </c>
      <c r="G391" s="24">
        <v>1892.0</v>
      </c>
      <c r="H391" s="24">
        <v>2720.0</v>
      </c>
      <c r="I391" s="25"/>
      <c r="J391" s="26">
        <v>-27.78</v>
      </c>
      <c r="K391" s="26">
        <v>-53.1217</v>
      </c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17">
        <v>4318465.0</v>
      </c>
      <c r="B392" s="18" t="s">
        <v>4405</v>
      </c>
      <c r="C392" s="19">
        <v>2530.0</v>
      </c>
      <c r="D392" s="19">
        <v>1137.0</v>
      </c>
      <c r="E392" s="19">
        <v>1067.0</v>
      </c>
      <c r="F392" s="19">
        <v>867.0</v>
      </c>
      <c r="G392" s="19">
        <v>1337.0</v>
      </c>
      <c r="H392" s="19">
        <v>2204.0</v>
      </c>
      <c r="I392" s="20"/>
      <c r="J392" s="21">
        <v>-29.0442</v>
      </c>
      <c r="K392" s="21">
        <v>-52.2953</v>
      </c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2">
        <v>4318481.0</v>
      </c>
      <c r="B393" s="23" t="s">
        <v>4406</v>
      </c>
      <c r="C393" s="24">
        <v>3387.0</v>
      </c>
      <c r="D393" s="24">
        <v>2088.0</v>
      </c>
      <c r="E393" s="24">
        <v>2006.0</v>
      </c>
      <c r="F393" s="24">
        <v>2645.0</v>
      </c>
      <c r="G393" s="24">
        <v>1449.0</v>
      </c>
      <c r="H393" s="24">
        <v>4094.0</v>
      </c>
      <c r="I393" s="25"/>
      <c r="J393" s="26">
        <v>-29.5306</v>
      </c>
      <c r="K393" s="26">
        <v>-51.2481</v>
      </c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17">
        <v>4318499.0</v>
      </c>
      <c r="B394" s="18" t="s">
        <v>4407</v>
      </c>
      <c r="C394" s="19">
        <v>2402.0</v>
      </c>
      <c r="D394" s="19">
        <v>1125.0</v>
      </c>
      <c r="E394" s="19">
        <v>1075.0</v>
      </c>
      <c r="F394" s="19">
        <v>832.0</v>
      </c>
      <c r="G394" s="19">
        <v>1368.0</v>
      </c>
      <c r="H394" s="19">
        <v>2200.0</v>
      </c>
      <c r="I394" s="20"/>
      <c r="J394" s="21">
        <v>-27.7247</v>
      </c>
      <c r="K394" s="21">
        <v>-54.1292</v>
      </c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2">
        <v>4318507.0</v>
      </c>
      <c r="B395" s="23" t="s">
        <v>4408</v>
      </c>
      <c r="C395" s="24">
        <v>23796.0</v>
      </c>
      <c r="D395" s="24">
        <v>13011.0</v>
      </c>
      <c r="E395" s="24">
        <v>12512.0</v>
      </c>
      <c r="F395" s="24">
        <v>17403.0</v>
      </c>
      <c r="G395" s="24">
        <v>8120.0</v>
      </c>
      <c r="H395" s="24">
        <v>25523.0</v>
      </c>
      <c r="I395" s="25"/>
      <c r="J395" s="26">
        <v>-32.0147</v>
      </c>
      <c r="K395" s="26">
        <v>-52.0417</v>
      </c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17">
        <v>4318606.0</v>
      </c>
      <c r="B396" s="18" t="s">
        <v>4409</v>
      </c>
      <c r="C396" s="19">
        <v>7051.0</v>
      </c>
      <c r="D396" s="19">
        <v>3382.0</v>
      </c>
      <c r="E396" s="19">
        <v>3524.0</v>
      </c>
      <c r="F396" s="19">
        <v>4425.0</v>
      </c>
      <c r="G396" s="19">
        <v>2481.0</v>
      </c>
      <c r="H396" s="19">
        <v>6906.0</v>
      </c>
      <c r="I396" s="20"/>
      <c r="J396" s="21">
        <v>-27.7694</v>
      </c>
      <c r="K396" s="21">
        <v>-51.5944</v>
      </c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2">
        <v>4318614.0</v>
      </c>
      <c r="B397" s="23" t="s">
        <v>4410</v>
      </c>
      <c r="C397" s="24">
        <v>0.0</v>
      </c>
      <c r="D397" s="24">
        <v>1052.0</v>
      </c>
      <c r="E397" s="24">
        <v>1030.0</v>
      </c>
      <c r="F397" s="24">
        <v>720.0</v>
      </c>
      <c r="G397" s="24">
        <v>1362.0</v>
      </c>
      <c r="H397" s="24">
        <v>2082.0</v>
      </c>
      <c r="I397" s="25"/>
      <c r="J397" s="26">
        <v>-29.530833333333334</v>
      </c>
      <c r="K397" s="26">
        <v>-51.481944444444444</v>
      </c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17">
        <v>4318622.0</v>
      </c>
      <c r="B398" s="18" t="s">
        <v>4411</v>
      </c>
      <c r="C398" s="19">
        <v>3104.0</v>
      </c>
      <c r="D398" s="19">
        <v>1693.0</v>
      </c>
      <c r="E398" s="19">
        <v>1597.0</v>
      </c>
      <c r="F398" s="19">
        <v>2062.0</v>
      </c>
      <c r="G398" s="19">
        <v>1228.0</v>
      </c>
      <c r="H398" s="19">
        <v>3290.0</v>
      </c>
      <c r="I398" s="20"/>
      <c r="J398" s="21">
        <v>-28.7483</v>
      </c>
      <c r="K398" s="21">
        <v>-50.0658</v>
      </c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2">
        <v>4318705.0</v>
      </c>
      <c r="B399" s="23" t="s">
        <v>4412</v>
      </c>
      <c r="C399" s="24">
        <v>193547.0</v>
      </c>
      <c r="D399" s="24">
        <v>104319.0</v>
      </c>
      <c r="E399" s="24">
        <v>109891.0</v>
      </c>
      <c r="F399" s="24">
        <v>213361.0</v>
      </c>
      <c r="G399" s="24">
        <v>849.0</v>
      </c>
      <c r="H399" s="24">
        <v>214210.0</v>
      </c>
      <c r="I399" s="25"/>
      <c r="J399" s="26">
        <v>-29.7603</v>
      </c>
      <c r="K399" s="26">
        <v>-51.1472</v>
      </c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17">
        <v>4318804.0</v>
      </c>
      <c r="B400" s="18" t="s">
        <v>4413</v>
      </c>
      <c r="C400" s="19">
        <v>43691.0</v>
      </c>
      <c r="D400" s="19">
        <v>21619.0</v>
      </c>
      <c r="E400" s="19">
        <v>21495.0</v>
      </c>
      <c r="F400" s="19">
        <v>24234.0</v>
      </c>
      <c r="G400" s="19">
        <v>18880.0</v>
      </c>
      <c r="H400" s="19">
        <v>43114.0</v>
      </c>
      <c r="I400" s="20"/>
      <c r="J400" s="21">
        <v>-31.3653</v>
      </c>
      <c r="K400" s="21">
        <v>-51.9783</v>
      </c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2">
        <v>4318903.0</v>
      </c>
      <c r="B401" s="23" t="s">
        <v>4414</v>
      </c>
      <c r="C401" s="24">
        <v>39553.0</v>
      </c>
      <c r="D401" s="24">
        <v>16828.0</v>
      </c>
      <c r="E401" s="24">
        <v>17730.0</v>
      </c>
      <c r="F401" s="24">
        <v>30511.0</v>
      </c>
      <c r="G401" s="24">
        <v>4047.0</v>
      </c>
      <c r="H401" s="24">
        <v>34558.0</v>
      </c>
      <c r="I401" s="25"/>
      <c r="J401" s="26">
        <v>-28.4083</v>
      </c>
      <c r="K401" s="26">
        <v>-54.9608</v>
      </c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17">
        <v>4319000.0</v>
      </c>
      <c r="B402" s="18" t="s">
        <v>4415</v>
      </c>
      <c r="C402" s="19">
        <v>18958.0</v>
      </c>
      <c r="D402" s="19">
        <v>9856.0</v>
      </c>
      <c r="E402" s="19">
        <v>10249.0</v>
      </c>
      <c r="F402" s="19">
        <v>17601.0</v>
      </c>
      <c r="G402" s="19">
        <v>2504.0</v>
      </c>
      <c r="H402" s="19">
        <v>20105.0</v>
      </c>
      <c r="I402" s="20"/>
      <c r="J402" s="21">
        <v>-28.9711</v>
      </c>
      <c r="K402" s="21">
        <v>-51.0681</v>
      </c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2">
        <v>4319109.0</v>
      </c>
      <c r="B403" s="23" t="s">
        <v>4416</v>
      </c>
      <c r="C403" s="24">
        <v>6321.0</v>
      </c>
      <c r="D403" s="24">
        <v>2838.0</v>
      </c>
      <c r="E403" s="24">
        <v>2935.0</v>
      </c>
      <c r="F403" s="24">
        <v>3441.0</v>
      </c>
      <c r="G403" s="24">
        <v>2332.0</v>
      </c>
      <c r="H403" s="24">
        <v>5773.0</v>
      </c>
      <c r="I403" s="25"/>
      <c r="J403" s="26">
        <v>-29.505</v>
      </c>
      <c r="K403" s="26">
        <v>-52.4219</v>
      </c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17">
        <v>4319125.0</v>
      </c>
      <c r="B404" s="18" t="s">
        <v>4417</v>
      </c>
      <c r="C404" s="19">
        <v>3246.0</v>
      </c>
      <c r="D404" s="19">
        <v>1647.0</v>
      </c>
      <c r="E404" s="19">
        <v>1554.0</v>
      </c>
      <c r="F404" s="19">
        <v>942.0</v>
      </c>
      <c r="G404" s="19">
        <v>2259.0</v>
      </c>
      <c r="H404" s="19">
        <v>3201.0</v>
      </c>
      <c r="I404" s="20"/>
      <c r="J404" s="21">
        <v>-29.5378</v>
      </c>
      <c r="K404" s="21">
        <v>-53.8547</v>
      </c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2">
        <v>4319158.0</v>
      </c>
      <c r="B405" s="23" t="s">
        <v>4418</v>
      </c>
      <c r="C405" s="24">
        <v>7682.0</v>
      </c>
      <c r="D405" s="24">
        <v>3880.0</v>
      </c>
      <c r="E405" s="24">
        <v>3541.0</v>
      </c>
      <c r="F405" s="24">
        <v>3727.0</v>
      </c>
      <c r="G405" s="24">
        <v>3694.0</v>
      </c>
      <c r="H405" s="24">
        <v>7421.0</v>
      </c>
      <c r="I405" s="25"/>
      <c r="J405" s="26">
        <v>-28.5628</v>
      </c>
      <c r="K405" s="26">
        <v>-54.5542</v>
      </c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136">
        <v>4319208.0</v>
      </c>
      <c r="B406" s="137" t="s">
        <v>4419</v>
      </c>
      <c r="C406" s="138">
        <v>6406.0</v>
      </c>
      <c r="D406" s="138">
        <v>2906.0</v>
      </c>
      <c r="E406" s="138">
        <v>2821.0</v>
      </c>
      <c r="F406" s="138">
        <v>3692.0</v>
      </c>
      <c r="G406" s="138">
        <v>2035.0</v>
      </c>
      <c r="H406" s="138">
        <v>5727.0</v>
      </c>
      <c r="I406" s="142"/>
      <c r="J406" s="21">
        <v>-28.1825</v>
      </c>
      <c r="K406" s="21">
        <v>-55.2672</v>
      </c>
      <c r="L406" s="142"/>
      <c r="M406" s="142"/>
      <c r="N406" s="142"/>
      <c r="O406" s="142"/>
      <c r="P406" s="142"/>
      <c r="Q406" s="142"/>
      <c r="R406" s="142"/>
      <c r="S406" s="142"/>
      <c r="T406" s="142"/>
      <c r="U406" s="142"/>
      <c r="V406" s="142"/>
      <c r="W406" s="142"/>
      <c r="X406" s="142"/>
      <c r="Y406" s="142"/>
      <c r="Z406" s="142"/>
    </row>
    <row r="407" ht="15.75" customHeight="1">
      <c r="A407" s="22">
        <v>4319307.0</v>
      </c>
      <c r="B407" s="23" t="s">
        <v>4420</v>
      </c>
      <c r="C407" s="24">
        <v>7187.0</v>
      </c>
      <c r="D407" s="24">
        <v>3230.0</v>
      </c>
      <c r="E407" s="24">
        <v>3137.0</v>
      </c>
      <c r="F407" s="24">
        <v>2199.0</v>
      </c>
      <c r="G407" s="24">
        <v>4168.0</v>
      </c>
      <c r="H407" s="24">
        <v>6367.0</v>
      </c>
      <c r="I407" s="25"/>
      <c r="J407" s="26">
        <v>-28.0214</v>
      </c>
      <c r="K407" s="26">
        <v>-54.9361</v>
      </c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17">
        <v>4319356.0</v>
      </c>
      <c r="B408" s="18" t="s">
        <v>4421</v>
      </c>
      <c r="C408" s="19">
        <v>2843.0</v>
      </c>
      <c r="D408" s="19">
        <v>1684.0</v>
      </c>
      <c r="E408" s="19">
        <v>1633.0</v>
      </c>
      <c r="F408" s="19">
        <v>1431.0</v>
      </c>
      <c r="G408" s="19">
        <v>1886.0</v>
      </c>
      <c r="H408" s="19">
        <v>3317.0</v>
      </c>
      <c r="I408" s="20"/>
      <c r="J408" s="21">
        <v>-29.4211</v>
      </c>
      <c r="K408" s="21">
        <v>-51.5133</v>
      </c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2">
        <v>4319364.0</v>
      </c>
      <c r="B409" s="23" t="s">
        <v>4422</v>
      </c>
      <c r="C409" s="24">
        <v>0.0</v>
      </c>
      <c r="D409" s="24">
        <v>932.0</v>
      </c>
      <c r="E409" s="24">
        <v>954.0</v>
      </c>
      <c r="F409" s="24">
        <v>532.0</v>
      </c>
      <c r="G409" s="24">
        <v>1354.0</v>
      </c>
      <c r="H409" s="24">
        <v>1886.0</v>
      </c>
      <c r="I409" s="25"/>
      <c r="J409" s="26">
        <v>-27.770833333333336</v>
      </c>
      <c r="K409" s="26">
        <v>-53.255</v>
      </c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17">
        <v>4319372.0</v>
      </c>
      <c r="B410" s="18" t="s">
        <v>4423</v>
      </c>
      <c r="C410" s="19">
        <v>2862.0</v>
      </c>
      <c r="D410" s="19">
        <v>1456.0</v>
      </c>
      <c r="E410" s="19">
        <v>1417.0</v>
      </c>
      <c r="F410" s="19">
        <v>1209.0</v>
      </c>
      <c r="G410" s="19">
        <v>1664.0</v>
      </c>
      <c r="H410" s="19">
        <v>2873.0</v>
      </c>
      <c r="I410" s="20"/>
      <c r="J410" s="21">
        <v>-28.1244</v>
      </c>
      <c r="K410" s="21">
        <v>-54.8872</v>
      </c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2">
        <v>4319406.0</v>
      </c>
      <c r="B411" s="23" t="s">
        <v>4424</v>
      </c>
      <c r="C411" s="24">
        <v>16989.0</v>
      </c>
      <c r="D411" s="24">
        <v>8052.0</v>
      </c>
      <c r="E411" s="24">
        <v>8319.0</v>
      </c>
      <c r="F411" s="24">
        <v>11932.0</v>
      </c>
      <c r="G411" s="24">
        <v>4439.0</v>
      </c>
      <c r="H411" s="24">
        <v>16371.0</v>
      </c>
      <c r="I411" s="25"/>
      <c r="J411" s="26">
        <v>-29.6206</v>
      </c>
      <c r="K411" s="26">
        <v>-54.1789</v>
      </c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17">
        <v>4319505.0</v>
      </c>
      <c r="B412" s="18" t="s">
        <v>4425</v>
      </c>
      <c r="C412" s="19">
        <v>19700.0</v>
      </c>
      <c r="D412" s="19">
        <v>10744.0</v>
      </c>
      <c r="E412" s="19">
        <v>11200.0</v>
      </c>
      <c r="F412" s="19">
        <v>17611.0</v>
      </c>
      <c r="G412" s="19">
        <v>4333.0</v>
      </c>
      <c r="H412" s="19">
        <v>21944.0</v>
      </c>
      <c r="I412" s="20"/>
      <c r="J412" s="21">
        <v>-29.5867</v>
      </c>
      <c r="K412" s="21">
        <v>-51.3756</v>
      </c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2">
        <v>4319604.0</v>
      </c>
      <c r="B413" s="23" t="s">
        <v>4426</v>
      </c>
      <c r="C413" s="24">
        <v>24621.0</v>
      </c>
      <c r="D413" s="24">
        <v>11776.0</v>
      </c>
      <c r="E413" s="24">
        <v>12022.0</v>
      </c>
      <c r="F413" s="24">
        <v>18821.0</v>
      </c>
      <c r="G413" s="24">
        <v>4977.0</v>
      </c>
      <c r="H413" s="24">
        <v>23798.0</v>
      </c>
      <c r="I413" s="25"/>
      <c r="J413" s="26">
        <v>-30.1606</v>
      </c>
      <c r="K413" s="26">
        <v>-53.5653</v>
      </c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17">
        <v>4319703.0</v>
      </c>
      <c r="B414" s="18" t="s">
        <v>4427</v>
      </c>
      <c r="C414" s="19">
        <v>4109.0</v>
      </c>
      <c r="D414" s="19">
        <v>1811.0</v>
      </c>
      <c r="E414" s="19">
        <v>1821.0</v>
      </c>
      <c r="F414" s="19">
        <v>1744.0</v>
      </c>
      <c r="G414" s="19">
        <v>1888.0</v>
      </c>
      <c r="H414" s="19">
        <v>3632.0</v>
      </c>
      <c r="I414" s="20"/>
      <c r="J414" s="21">
        <v>-27.8458</v>
      </c>
      <c r="K414" s="21">
        <v>-54.3139</v>
      </c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2">
        <v>4319711.0</v>
      </c>
      <c r="B415" s="23" t="s">
        <v>4428</v>
      </c>
      <c r="C415" s="24">
        <v>2140.0</v>
      </c>
      <c r="D415" s="24">
        <v>1112.0</v>
      </c>
      <c r="E415" s="24">
        <v>1056.0</v>
      </c>
      <c r="F415" s="24">
        <v>746.0</v>
      </c>
      <c r="G415" s="24">
        <v>1422.0</v>
      </c>
      <c r="H415" s="24">
        <v>2168.0</v>
      </c>
      <c r="I415" s="25"/>
      <c r="J415" s="26">
        <v>-29.0469</v>
      </c>
      <c r="K415" s="26">
        <v>-51.765</v>
      </c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17">
        <v>4319737.0</v>
      </c>
      <c r="B416" s="18" t="s">
        <v>4429</v>
      </c>
      <c r="C416" s="19">
        <v>2625.0</v>
      </c>
      <c r="D416" s="19">
        <v>1375.0</v>
      </c>
      <c r="E416" s="19">
        <v>1272.0</v>
      </c>
      <c r="F416" s="19">
        <v>510.0</v>
      </c>
      <c r="G416" s="19">
        <v>2137.0</v>
      </c>
      <c r="H416" s="19">
        <v>2647.0</v>
      </c>
      <c r="I416" s="20"/>
      <c r="J416" s="21">
        <v>-27.7872</v>
      </c>
      <c r="K416" s="21">
        <v>-53.9369</v>
      </c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2">
        <v>4319752.0</v>
      </c>
      <c r="B417" s="23" t="s">
        <v>4430</v>
      </c>
      <c r="C417" s="24">
        <v>1682.0</v>
      </c>
      <c r="D417" s="24">
        <v>994.0</v>
      </c>
      <c r="E417" s="24">
        <v>950.0</v>
      </c>
      <c r="F417" s="24">
        <v>1353.0</v>
      </c>
      <c r="G417" s="24">
        <v>591.0</v>
      </c>
      <c r="H417" s="24">
        <v>1944.0</v>
      </c>
      <c r="I417" s="25"/>
      <c r="J417" s="26">
        <v>-29.3689</v>
      </c>
      <c r="K417" s="26">
        <v>-51.3769</v>
      </c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17">
        <v>4319802.0</v>
      </c>
      <c r="B418" s="18" t="s">
        <v>4431</v>
      </c>
      <c r="C418" s="19">
        <v>8336.0</v>
      </c>
      <c r="D418" s="19">
        <v>4205.0</v>
      </c>
      <c r="E418" s="19">
        <v>4235.0</v>
      </c>
      <c r="F418" s="19">
        <v>5881.0</v>
      </c>
      <c r="G418" s="19">
        <v>2559.0</v>
      </c>
      <c r="H418" s="19">
        <v>8440.0</v>
      </c>
      <c r="I418" s="20"/>
      <c r="J418" s="21">
        <v>-29.6917</v>
      </c>
      <c r="K418" s="21">
        <v>-54.6794</v>
      </c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2">
        <v>4319901.0</v>
      </c>
      <c r="B419" s="23" t="s">
        <v>4432</v>
      </c>
      <c r="C419" s="24">
        <v>69189.0</v>
      </c>
      <c r="D419" s="24">
        <v>37012.0</v>
      </c>
      <c r="E419" s="24">
        <v>38008.0</v>
      </c>
      <c r="F419" s="24">
        <v>72323.0</v>
      </c>
      <c r="G419" s="24">
        <v>2697.0</v>
      </c>
      <c r="H419" s="24">
        <v>75020.0</v>
      </c>
      <c r="I419" s="25"/>
      <c r="J419" s="26">
        <v>-29.6381</v>
      </c>
      <c r="K419" s="26">
        <v>-51.0069</v>
      </c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5.75" customHeight="1">
      <c r="A420" s="17">
        <v>4320008.0</v>
      </c>
      <c r="B420" s="18" t="s">
        <v>4433</v>
      </c>
      <c r="C420" s="19">
        <v>122751.0</v>
      </c>
      <c r="D420" s="19">
        <v>63756.0</v>
      </c>
      <c r="E420" s="19">
        <v>67232.0</v>
      </c>
      <c r="F420" s="19">
        <v>130500.0</v>
      </c>
      <c r="G420" s="19">
        <v>488.0</v>
      </c>
      <c r="H420" s="19">
        <v>130988.0</v>
      </c>
      <c r="I420" s="20"/>
      <c r="J420" s="21">
        <v>-29.8247</v>
      </c>
      <c r="K420" s="21">
        <v>-51.1483</v>
      </c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2">
        <v>4320107.0</v>
      </c>
      <c r="B421" s="23" t="s">
        <v>3637</v>
      </c>
      <c r="C421" s="24">
        <v>18162.0</v>
      </c>
      <c r="D421" s="24">
        <v>10272.0</v>
      </c>
      <c r="E421" s="24">
        <v>11040.0</v>
      </c>
      <c r="F421" s="24">
        <v>17957.0</v>
      </c>
      <c r="G421" s="24">
        <v>3355.0</v>
      </c>
      <c r="H421" s="24">
        <v>21312.0</v>
      </c>
      <c r="I421" s="25"/>
      <c r="J421" s="26">
        <v>-27.9439</v>
      </c>
      <c r="K421" s="26">
        <v>-52.9231</v>
      </c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5.75" customHeight="1">
      <c r="A422" s="17">
        <v>4320206.0</v>
      </c>
      <c r="B422" s="18" t="s">
        <v>4434</v>
      </c>
      <c r="C422" s="19">
        <v>11349.0</v>
      </c>
      <c r="D422" s="19">
        <v>5352.0</v>
      </c>
      <c r="E422" s="19">
        <v>5550.0</v>
      </c>
      <c r="F422" s="19">
        <v>5923.0</v>
      </c>
      <c r="G422" s="19">
        <v>4979.0</v>
      </c>
      <c r="H422" s="19">
        <v>10902.0</v>
      </c>
      <c r="I422" s="20"/>
      <c r="J422" s="21">
        <v>-27.4781</v>
      </c>
      <c r="K422" s="21">
        <v>-53.4025</v>
      </c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2">
        <v>4320230.0</v>
      </c>
      <c r="B423" s="23" t="s">
        <v>4435</v>
      </c>
      <c r="C423" s="24">
        <v>3208.0</v>
      </c>
      <c r="D423" s="24">
        <v>1531.0</v>
      </c>
      <c r="E423" s="24">
        <v>1480.0</v>
      </c>
      <c r="F423" s="24">
        <v>1581.0</v>
      </c>
      <c r="G423" s="24">
        <v>1430.0</v>
      </c>
      <c r="H423" s="24">
        <v>3011.0</v>
      </c>
      <c r="I423" s="25"/>
      <c r="J423" s="26">
        <v>-27.6347</v>
      </c>
      <c r="K423" s="26">
        <v>-53.9456</v>
      </c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5.75" customHeight="1">
      <c r="A424" s="17">
        <v>4320263.0</v>
      </c>
      <c r="B424" s="18" t="s">
        <v>4436</v>
      </c>
      <c r="C424" s="19">
        <v>6911.0</v>
      </c>
      <c r="D424" s="19">
        <v>3696.0</v>
      </c>
      <c r="E424" s="19">
        <v>3462.0</v>
      </c>
      <c r="F424" s="19">
        <v>1807.0</v>
      </c>
      <c r="G424" s="19">
        <v>5351.0</v>
      </c>
      <c r="H424" s="19">
        <v>7158.0</v>
      </c>
      <c r="I424" s="20"/>
      <c r="J424" s="21">
        <v>-29.3414</v>
      </c>
      <c r="K424" s="21">
        <v>-52.9792</v>
      </c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2">
        <v>4320305.0</v>
      </c>
      <c r="B425" s="23" t="s">
        <v>4437</v>
      </c>
      <c r="C425" s="24">
        <v>4861.0</v>
      </c>
      <c r="D425" s="24">
        <v>2403.0</v>
      </c>
      <c r="E425" s="24">
        <v>2526.0</v>
      </c>
      <c r="F425" s="24">
        <v>3450.0</v>
      </c>
      <c r="G425" s="24">
        <v>1479.0</v>
      </c>
      <c r="H425" s="24">
        <v>4929.0</v>
      </c>
      <c r="I425" s="25"/>
      <c r="J425" s="26">
        <v>-28.6286</v>
      </c>
      <c r="K425" s="26">
        <v>-52.9525</v>
      </c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5.75" customHeight="1">
      <c r="A426" s="17">
        <v>4320321.0</v>
      </c>
      <c r="B426" s="18" t="s">
        <v>4438</v>
      </c>
      <c r="C426" s="19">
        <v>2927.0</v>
      </c>
      <c r="D426" s="19">
        <v>1407.0</v>
      </c>
      <c r="E426" s="19">
        <v>1407.0</v>
      </c>
      <c r="F426" s="19">
        <v>880.0</v>
      </c>
      <c r="G426" s="19">
        <v>1934.0</v>
      </c>
      <c r="H426" s="19">
        <v>2814.0</v>
      </c>
      <c r="I426" s="20"/>
      <c r="J426" s="21">
        <v>-28.0308</v>
      </c>
      <c r="K426" s="21">
        <v>-54.5431</v>
      </c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2">
        <v>4320354.0</v>
      </c>
      <c r="B427" s="23" t="s">
        <v>4439</v>
      </c>
      <c r="C427" s="24">
        <v>4892.0</v>
      </c>
      <c r="D427" s="24">
        <v>2666.0</v>
      </c>
      <c r="E427" s="24">
        <v>2531.0</v>
      </c>
      <c r="F427" s="24">
        <v>1279.0</v>
      </c>
      <c r="G427" s="24">
        <v>3918.0</v>
      </c>
      <c r="H427" s="24">
        <v>5197.0</v>
      </c>
      <c r="I427" s="25"/>
      <c r="J427" s="26">
        <v>-30.6114</v>
      </c>
      <c r="K427" s="26">
        <v>-51.5789</v>
      </c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5.75" customHeight="1">
      <c r="A428" s="17">
        <v>4320404.0</v>
      </c>
      <c r="B428" s="18" t="s">
        <v>4440</v>
      </c>
      <c r="C428" s="19">
        <v>10894.0</v>
      </c>
      <c r="D428" s="19">
        <v>7098.0</v>
      </c>
      <c r="E428" s="19">
        <v>7145.0</v>
      </c>
      <c r="F428" s="19">
        <v>12054.0</v>
      </c>
      <c r="G428" s="19">
        <v>2189.0</v>
      </c>
      <c r="H428" s="19">
        <v>14243.0</v>
      </c>
      <c r="I428" s="20"/>
      <c r="J428" s="21">
        <v>-28.7117</v>
      </c>
      <c r="K428" s="21">
        <v>-51.935</v>
      </c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2">
        <v>4320453.0</v>
      </c>
      <c r="B429" s="23" t="s">
        <v>4441</v>
      </c>
      <c r="C429" s="24">
        <v>2706.0</v>
      </c>
      <c r="D429" s="24">
        <v>1190.0</v>
      </c>
      <c r="E429" s="24">
        <v>1091.0</v>
      </c>
      <c r="F429" s="24">
        <v>530.0</v>
      </c>
      <c r="G429" s="24">
        <v>1751.0</v>
      </c>
      <c r="H429" s="24">
        <v>2281.0</v>
      </c>
      <c r="I429" s="25"/>
      <c r="J429" s="26">
        <v>-29.3833</v>
      </c>
      <c r="K429" s="26">
        <v>-52.2686</v>
      </c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5.75" customHeight="1">
      <c r="A430" s="17">
        <v>4320503.0</v>
      </c>
      <c r="B430" s="18" t="s">
        <v>4442</v>
      </c>
      <c r="C430" s="19">
        <v>7466.0</v>
      </c>
      <c r="D430" s="19">
        <v>3045.0</v>
      </c>
      <c r="E430" s="19">
        <v>3249.0</v>
      </c>
      <c r="F430" s="19">
        <v>3387.0</v>
      </c>
      <c r="G430" s="19">
        <v>2907.0</v>
      </c>
      <c r="H430" s="19">
        <v>6294.0</v>
      </c>
      <c r="I430" s="20"/>
      <c r="J430" s="21">
        <v>-27.9797</v>
      </c>
      <c r="K430" s="21">
        <v>-52.2597</v>
      </c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2">
        <v>4320552.0</v>
      </c>
      <c r="B431" s="23" t="s">
        <v>4443</v>
      </c>
      <c r="C431" s="24">
        <v>5272.0</v>
      </c>
      <c r="D431" s="24">
        <v>2934.0</v>
      </c>
      <c r="E431" s="24">
        <v>2916.0</v>
      </c>
      <c r="F431" s="24">
        <v>1278.0</v>
      </c>
      <c r="G431" s="24">
        <v>4572.0</v>
      </c>
      <c r="H431" s="24">
        <v>5850.0</v>
      </c>
      <c r="I431" s="25"/>
      <c r="J431" s="26">
        <v>-30.4603</v>
      </c>
      <c r="K431" s="26">
        <v>-51.6033</v>
      </c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5.75" customHeight="1">
      <c r="A432" s="17">
        <v>4320578.0</v>
      </c>
      <c r="B432" s="18" t="s">
        <v>4444</v>
      </c>
      <c r="C432" s="19">
        <v>2357.0</v>
      </c>
      <c r="D432" s="19">
        <v>1081.0</v>
      </c>
      <c r="E432" s="19">
        <v>1045.0</v>
      </c>
      <c r="F432" s="19">
        <v>494.0</v>
      </c>
      <c r="G432" s="19">
        <v>1632.0</v>
      </c>
      <c r="H432" s="19">
        <v>2126.0</v>
      </c>
      <c r="I432" s="20"/>
      <c r="J432" s="21">
        <v>-27.4656</v>
      </c>
      <c r="K432" s="21">
        <v>-52.5567</v>
      </c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65">
        <v>4320602.0</v>
      </c>
      <c r="B433" s="67" t="s">
        <v>4445</v>
      </c>
      <c r="C433" s="68">
        <v>4153.0</v>
      </c>
      <c r="D433" s="68">
        <v>1942.0</v>
      </c>
      <c r="E433" s="68">
        <v>1900.0</v>
      </c>
      <c r="F433" s="68">
        <v>1399.0</v>
      </c>
      <c r="G433" s="68">
        <v>2443.0</v>
      </c>
      <c r="H433" s="68">
        <v>3842.0</v>
      </c>
      <c r="I433" s="147"/>
      <c r="J433" s="26">
        <v>-27.4331</v>
      </c>
      <c r="K433" s="26">
        <v>-52.1161</v>
      </c>
      <c r="L433" s="147"/>
      <c r="M433" s="147"/>
      <c r="N433" s="147"/>
      <c r="O433" s="147"/>
      <c r="P433" s="147"/>
      <c r="Q433" s="147"/>
      <c r="R433" s="147"/>
      <c r="S433" s="147"/>
      <c r="T433" s="147"/>
      <c r="U433" s="147"/>
      <c r="V433" s="147"/>
      <c r="W433" s="147"/>
      <c r="X433" s="147"/>
      <c r="Y433" s="147"/>
      <c r="Z433" s="147"/>
    </row>
    <row r="434" ht="15.75" customHeight="1">
      <c r="A434" s="17">
        <v>4320651.0</v>
      </c>
      <c r="B434" s="18" t="s">
        <v>4446</v>
      </c>
      <c r="C434" s="19">
        <v>2571.0</v>
      </c>
      <c r="D434" s="19">
        <v>1229.0</v>
      </c>
      <c r="E434" s="19">
        <v>1223.0</v>
      </c>
      <c r="F434" s="19">
        <v>1091.0</v>
      </c>
      <c r="G434" s="19">
        <v>1361.0</v>
      </c>
      <c r="H434" s="19">
        <v>2452.0</v>
      </c>
      <c r="I434" s="20"/>
      <c r="J434" s="21">
        <v>-29.6425</v>
      </c>
      <c r="K434" s="21">
        <v>-53.5856</v>
      </c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2">
        <v>4320677.0</v>
      </c>
      <c r="B435" s="23" t="s">
        <v>4447</v>
      </c>
      <c r="C435" s="24">
        <v>10210.0</v>
      </c>
      <c r="D435" s="24">
        <v>5216.0</v>
      </c>
      <c r="E435" s="24">
        <v>4851.0</v>
      </c>
      <c r="F435" s="24">
        <v>1437.0</v>
      </c>
      <c r="G435" s="24">
        <v>8630.0</v>
      </c>
      <c r="H435" s="24">
        <v>10067.0</v>
      </c>
      <c r="I435" s="25"/>
      <c r="J435" s="26">
        <v>-29.5386</v>
      </c>
      <c r="K435" s="26">
        <v>-52.5217</v>
      </c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5.75" customHeight="1">
      <c r="A436" s="17">
        <v>4320701.0</v>
      </c>
      <c r="B436" s="18" t="s">
        <v>999</v>
      </c>
      <c r="C436" s="19">
        <v>16328.0</v>
      </c>
      <c r="D436" s="19">
        <v>6992.0</v>
      </c>
      <c r="E436" s="19">
        <v>7293.0</v>
      </c>
      <c r="F436" s="19">
        <v>11349.0</v>
      </c>
      <c r="G436" s="19">
        <v>2936.0</v>
      </c>
      <c r="H436" s="19">
        <v>14285.0</v>
      </c>
      <c r="I436" s="20"/>
      <c r="J436" s="21">
        <v>-9.4553</v>
      </c>
      <c r="K436" s="21">
        <v>-40.8233</v>
      </c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2">
        <v>4320800.0</v>
      </c>
      <c r="B437" s="23" t="s">
        <v>2858</v>
      </c>
      <c r="C437" s="24">
        <v>29727.0</v>
      </c>
      <c r="D437" s="24">
        <v>14723.0</v>
      </c>
      <c r="E437" s="24">
        <v>15342.0</v>
      </c>
      <c r="F437" s="24">
        <v>24040.0</v>
      </c>
      <c r="G437" s="24">
        <v>6025.0</v>
      </c>
      <c r="H437" s="24">
        <v>30065.0</v>
      </c>
      <c r="I437" s="25"/>
      <c r="J437" s="26">
        <v>-7.0572</v>
      </c>
      <c r="K437" s="26">
        <v>-36.3628</v>
      </c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5.75" customHeight="1">
      <c r="A438" s="17">
        <v>4320859.0</v>
      </c>
      <c r="B438" s="18" t="s">
        <v>4448</v>
      </c>
      <c r="C438" s="19">
        <v>3563.0</v>
      </c>
      <c r="D438" s="19">
        <v>2102.0</v>
      </c>
      <c r="E438" s="19">
        <v>2029.0</v>
      </c>
      <c r="F438" s="19">
        <v>1246.0</v>
      </c>
      <c r="G438" s="19">
        <v>2885.0</v>
      </c>
      <c r="H438" s="19">
        <v>4131.0</v>
      </c>
      <c r="I438" s="20"/>
      <c r="J438" s="21">
        <v>-29.6431</v>
      </c>
      <c r="K438" s="21">
        <v>-51.6822</v>
      </c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2">
        <v>4320909.0</v>
      </c>
      <c r="B439" s="23" t="s">
        <v>3660</v>
      </c>
      <c r="C439" s="24">
        <v>15115.0</v>
      </c>
      <c r="D439" s="24">
        <v>9396.0</v>
      </c>
      <c r="E439" s="24">
        <v>9856.0</v>
      </c>
      <c r="F439" s="24">
        <v>17082.0</v>
      </c>
      <c r="G439" s="24">
        <v>2170.0</v>
      </c>
      <c r="H439" s="24">
        <v>19252.0</v>
      </c>
      <c r="I439" s="25"/>
      <c r="J439" s="26">
        <v>-23.7331</v>
      </c>
      <c r="K439" s="26">
        <v>-52.8733</v>
      </c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5.75" customHeight="1">
      <c r="A440" s="17">
        <v>4321006.0</v>
      </c>
      <c r="B440" s="18" t="s">
        <v>4449</v>
      </c>
      <c r="C440" s="19">
        <v>10564.0</v>
      </c>
      <c r="D440" s="19">
        <v>5095.0</v>
      </c>
      <c r="E440" s="19">
        <v>5357.0</v>
      </c>
      <c r="F440" s="19">
        <v>8824.0</v>
      </c>
      <c r="G440" s="19">
        <v>1628.0</v>
      </c>
      <c r="H440" s="19">
        <v>10452.0</v>
      </c>
      <c r="I440" s="20"/>
      <c r="J440" s="21">
        <v>-28.6261</v>
      </c>
      <c r="K440" s="21">
        <v>-52.87</v>
      </c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2">
        <v>4321105.0</v>
      </c>
      <c r="B441" s="23" t="s">
        <v>4450</v>
      </c>
      <c r="C441" s="24">
        <v>16291.0</v>
      </c>
      <c r="D441" s="24">
        <v>8181.0</v>
      </c>
      <c r="E441" s="24">
        <v>8468.0</v>
      </c>
      <c r="F441" s="24">
        <v>14494.0</v>
      </c>
      <c r="G441" s="24">
        <v>2155.0</v>
      </c>
      <c r="H441" s="24">
        <v>16649.0</v>
      </c>
      <c r="I441" s="25"/>
      <c r="J441" s="26">
        <v>-30.6733</v>
      </c>
      <c r="K441" s="26">
        <v>-51.3958</v>
      </c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5.75" customHeight="1">
      <c r="A442" s="17">
        <v>4321204.0</v>
      </c>
      <c r="B442" s="18" t="s">
        <v>4451</v>
      </c>
      <c r="C442" s="19">
        <v>52825.0</v>
      </c>
      <c r="D442" s="19">
        <v>26875.0</v>
      </c>
      <c r="E442" s="19">
        <v>27781.0</v>
      </c>
      <c r="F442" s="19">
        <v>45276.0</v>
      </c>
      <c r="G442" s="19">
        <v>9380.0</v>
      </c>
      <c r="H442" s="19">
        <v>54656.0</v>
      </c>
      <c r="I442" s="20"/>
      <c r="J442" s="21">
        <v>-29.6506</v>
      </c>
      <c r="K442" s="21">
        <v>-50.7806</v>
      </c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2">
        <v>4321303.0</v>
      </c>
      <c r="B443" s="23" t="s">
        <v>4452</v>
      </c>
      <c r="C443" s="24">
        <v>25887.0</v>
      </c>
      <c r="D443" s="24">
        <v>12705.0</v>
      </c>
      <c r="E443" s="24">
        <v>13430.0</v>
      </c>
      <c r="F443" s="24">
        <v>21920.0</v>
      </c>
      <c r="G443" s="24">
        <v>4215.0</v>
      </c>
      <c r="H443" s="24">
        <v>26135.0</v>
      </c>
      <c r="I443" s="25"/>
      <c r="J443" s="26">
        <v>-29.7997</v>
      </c>
      <c r="K443" s="26">
        <v>-51.8644</v>
      </c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5.75" customHeight="1">
      <c r="A444" s="17">
        <v>4321329.0</v>
      </c>
      <c r="B444" s="18" t="s">
        <v>4453</v>
      </c>
      <c r="C444" s="19">
        <v>2921.0</v>
      </c>
      <c r="D444" s="19">
        <v>1519.0</v>
      </c>
      <c r="E444" s="19">
        <v>1451.0</v>
      </c>
      <c r="F444" s="19">
        <v>1164.0</v>
      </c>
      <c r="G444" s="19">
        <v>1806.0</v>
      </c>
      <c r="H444" s="19">
        <v>2970.0</v>
      </c>
      <c r="I444" s="20"/>
      <c r="J444" s="21">
        <v>-27.4</v>
      </c>
      <c r="K444" s="21">
        <v>-53.4672</v>
      </c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2">
        <v>4321352.0</v>
      </c>
      <c r="B445" s="23" t="s">
        <v>2868</v>
      </c>
      <c r="C445" s="24">
        <v>5342.0</v>
      </c>
      <c r="D445" s="24">
        <v>2777.0</v>
      </c>
      <c r="E445" s="24">
        <v>2574.0</v>
      </c>
      <c r="F445" s="24">
        <v>3299.0</v>
      </c>
      <c r="G445" s="24">
        <v>2052.0</v>
      </c>
      <c r="H445" s="24">
        <v>5351.0</v>
      </c>
      <c r="I445" s="25"/>
      <c r="J445" s="26">
        <v>-31.2872</v>
      </c>
      <c r="K445" s="26">
        <v>-51.0936</v>
      </c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5.75" customHeight="1">
      <c r="A446" s="17">
        <v>4321402.0</v>
      </c>
      <c r="B446" s="18" t="s">
        <v>4454</v>
      </c>
      <c r="C446" s="19">
        <v>14343.0</v>
      </c>
      <c r="D446" s="19">
        <v>6711.0</v>
      </c>
      <c r="E446" s="19">
        <v>7005.0</v>
      </c>
      <c r="F446" s="19">
        <v>8847.0</v>
      </c>
      <c r="G446" s="19">
        <v>4869.0</v>
      </c>
      <c r="H446" s="19">
        <v>13716.0</v>
      </c>
      <c r="I446" s="20"/>
      <c r="J446" s="21">
        <v>-27.3711</v>
      </c>
      <c r="K446" s="21">
        <v>-53.7583</v>
      </c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2">
        <v>4321436.0</v>
      </c>
      <c r="B447" s="23" t="s">
        <v>4455</v>
      </c>
      <c r="C447" s="24">
        <v>11453.0</v>
      </c>
      <c r="D447" s="24">
        <v>4960.0</v>
      </c>
      <c r="E447" s="24">
        <v>4918.0</v>
      </c>
      <c r="F447" s="24">
        <v>5195.0</v>
      </c>
      <c r="G447" s="24">
        <v>4683.0</v>
      </c>
      <c r="H447" s="24">
        <v>9878.0</v>
      </c>
      <c r="I447" s="25"/>
      <c r="J447" s="26">
        <v>-29.5853</v>
      </c>
      <c r="K447" s="26">
        <v>-50.0708</v>
      </c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5.75" customHeight="1">
      <c r="A448" s="17">
        <v>4321451.0</v>
      </c>
      <c r="B448" s="18" t="s">
        <v>4456</v>
      </c>
      <c r="C448" s="19">
        <v>22891.0</v>
      </c>
      <c r="D448" s="19">
        <v>13516.0</v>
      </c>
      <c r="E448" s="19">
        <v>13749.0</v>
      </c>
      <c r="F448" s="19">
        <v>23317.0</v>
      </c>
      <c r="G448" s="19">
        <v>3948.0</v>
      </c>
      <c r="H448" s="19">
        <v>27265.0</v>
      </c>
      <c r="I448" s="20"/>
      <c r="J448" s="21">
        <v>-29.4481</v>
      </c>
      <c r="K448" s="21">
        <v>-51.8064</v>
      </c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2">
        <v>4321469.0</v>
      </c>
      <c r="B449" s="23" t="s">
        <v>4457</v>
      </c>
      <c r="C449" s="24">
        <v>0.0</v>
      </c>
      <c r="D449" s="24">
        <v>1372.0</v>
      </c>
      <c r="E449" s="24">
        <v>1352.0</v>
      </c>
      <c r="F449" s="24">
        <v>1164.0</v>
      </c>
      <c r="G449" s="24">
        <v>1560.0</v>
      </c>
      <c r="H449" s="24">
        <v>2724.0</v>
      </c>
      <c r="I449" s="25"/>
      <c r="J449" s="26">
        <v>-28.5797</v>
      </c>
      <c r="K449" s="26">
        <v>-52.5992</v>
      </c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5.75" customHeight="1">
      <c r="A450" s="17">
        <v>4321477.0</v>
      </c>
      <c r="B450" s="18" t="s">
        <v>4458</v>
      </c>
      <c r="C450" s="19">
        <v>7497.0</v>
      </c>
      <c r="D450" s="19">
        <v>3268.0</v>
      </c>
      <c r="E450" s="19">
        <v>3193.0</v>
      </c>
      <c r="F450" s="19">
        <v>2098.0</v>
      </c>
      <c r="G450" s="19">
        <v>4363.0</v>
      </c>
      <c r="H450" s="19">
        <v>6461.0</v>
      </c>
      <c r="I450" s="20"/>
      <c r="J450" s="21">
        <v>-27.3975</v>
      </c>
      <c r="K450" s="21">
        <v>-54.0839</v>
      </c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2">
        <v>4321493.0</v>
      </c>
      <c r="B451" s="23" t="s">
        <v>4459</v>
      </c>
      <c r="C451" s="24">
        <v>3196.0</v>
      </c>
      <c r="D451" s="24">
        <v>1561.0</v>
      </c>
      <c r="E451" s="24">
        <v>1391.0</v>
      </c>
      <c r="F451" s="24">
        <v>611.0</v>
      </c>
      <c r="G451" s="24">
        <v>2341.0</v>
      </c>
      <c r="H451" s="24">
        <v>2952.0</v>
      </c>
      <c r="I451" s="25"/>
      <c r="J451" s="26">
        <v>-29.4783</v>
      </c>
      <c r="K451" s="26">
        <v>-54.2281</v>
      </c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5.75" customHeight="1">
      <c r="A452" s="17">
        <v>4321501.0</v>
      </c>
      <c r="B452" s="18" t="s">
        <v>4460</v>
      </c>
      <c r="C452" s="19">
        <v>30880.0</v>
      </c>
      <c r="D452" s="19">
        <v>16841.0</v>
      </c>
      <c r="E452" s="19">
        <v>17805.0</v>
      </c>
      <c r="F452" s="19">
        <v>33329.0</v>
      </c>
      <c r="G452" s="19">
        <v>1317.0</v>
      </c>
      <c r="H452" s="19">
        <v>34646.0</v>
      </c>
      <c r="I452" s="20"/>
      <c r="J452" s="21">
        <v>-29.3353</v>
      </c>
      <c r="K452" s="21">
        <v>-49.7269</v>
      </c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2">
        <v>4321600.0</v>
      </c>
      <c r="B453" s="23" t="s">
        <v>4461</v>
      </c>
      <c r="C453" s="24">
        <v>31040.0</v>
      </c>
      <c r="D453" s="24">
        <v>20169.0</v>
      </c>
      <c r="E453" s="24">
        <v>21486.0</v>
      </c>
      <c r="F453" s="24">
        <v>40652.0</v>
      </c>
      <c r="G453" s="24">
        <v>1003.0</v>
      </c>
      <c r="H453" s="24">
        <v>41655.0</v>
      </c>
      <c r="I453" s="25"/>
      <c r="J453" s="26">
        <v>-29.9847</v>
      </c>
      <c r="K453" s="26">
        <v>-50.1336</v>
      </c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5.75" customHeight="1">
      <c r="A454" s="17">
        <v>4321626.0</v>
      </c>
      <c r="B454" s="18" t="s">
        <v>4462</v>
      </c>
      <c r="C454" s="19">
        <v>2349.0</v>
      </c>
      <c r="D454" s="19">
        <v>1171.0</v>
      </c>
      <c r="E454" s="19">
        <v>1143.0</v>
      </c>
      <c r="F454" s="19">
        <v>887.0</v>
      </c>
      <c r="G454" s="19">
        <v>1427.0</v>
      </c>
      <c r="H454" s="19">
        <v>2314.0</v>
      </c>
      <c r="I454" s="20"/>
      <c r="J454" s="21">
        <v>-29.2942</v>
      </c>
      <c r="K454" s="21">
        <v>-52.0553</v>
      </c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2">
        <v>4321634.0</v>
      </c>
      <c r="B455" s="23" t="s">
        <v>4463</v>
      </c>
      <c r="C455" s="24">
        <v>3144.0</v>
      </c>
      <c r="D455" s="24">
        <v>1428.0</v>
      </c>
      <c r="E455" s="24">
        <v>1427.0</v>
      </c>
      <c r="F455" s="24">
        <v>1027.0</v>
      </c>
      <c r="G455" s="24">
        <v>1828.0</v>
      </c>
      <c r="H455" s="24">
        <v>2855.0</v>
      </c>
      <c r="I455" s="25"/>
      <c r="J455" s="26">
        <v>-27.4981</v>
      </c>
      <c r="K455" s="26">
        <v>-52.1489</v>
      </c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5.75" customHeight="1">
      <c r="A456" s="17">
        <v>4321667.0</v>
      </c>
      <c r="B456" s="18" t="s">
        <v>4464</v>
      </c>
      <c r="C456" s="19">
        <v>9523.0</v>
      </c>
      <c r="D456" s="19">
        <v>5172.0</v>
      </c>
      <c r="E456" s="19">
        <v>5067.0</v>
      </c>
      <c r="F456" s="19">
        <v>7523.0</v>
      </c>
      <c r="G456" s="19">
        <v>2716.0</v>
      </c>
      <c r="H456" s="19">
        <v>10239.0</v>
      </c>
      <c r="I456" s="20"/>
      <c r="J456" s="21">
        <v>-29.4556</v>
      </c>
      <c r="K456" s="21">
        <v>-49.9244</v>
      </c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2">
        <v>4321709.0</v>
      </c>
      <c r="B457" s="23" t="s">
        <v>4465</v>
      </c>
      <c r="C457" s="24">
        <v>19430.0</v>
      </c>
      <c r="D457" s="24">
        <v>11843.0</v>
      </c>
      <c r="E457" s="24">
        <v>12012.0</v>
      </c>
      <c r="F457" s="24">
        <v>20553.0</v>
      </c>
      <c r="G457" s="24">
        <v>3302.0</v>
      </c>
      <c r="H457" s="24">
        <v>23855.0</v>
      </c>
      <c r="I457" s="25"/>
      <c r="J457" s="26">
        <v>-29.5169</v>
      </c>
      <c r="K457" s="26">
        <v>-50.7778</v>
      </c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5.75" customHeight="1">
      <c r="A458" s="17">
        <v>4321808.0</v>
      </c>
      <c r="B458" s="18" t="s">
        <v>4466</v>
      </c>
      <c r="C458" s="19">
        <v>24136.0</v>
      </c>
      <c r="D458" s="19">
        <v>11484.0</v>
      </c>
      <c r="E458" s="19">
        <v>12242.0</v>
      </c>
      <c r="F458" s="19">
        <v>18962.0</v>
      </c>
      <c r="G458" s="19">
        <v>4764.0</v>
      </c>
      <c r="H458" s="19">
        <v>23726.0</v>
      </c>
      <c r="I458" s="20"/>
      <c r="J458" s="21">
        <v>-27.7733</v>
      </c>
      <c r="K458" s="21">
        <v>-54.24</v>
      </c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2">
        <v>4321832.0</v>
      </c>
      <c r="B459" s="23" t="s">
        <v>4467</v>
      </c>
      <c r="C459" s="24">
        <v>3239.0</v>
      </c>
      <c r="D459" s="24">
        <v>1510.0</v>
      </c>
      <c r="E459" s="24">
        <v>1402.0</v>
      </c>
      <c r="F459" s="24">
        <v>385.0</v>
      </c>
      <c r="G459" s="24">
        <v>2527.0</v>
      </c>
      <c r="H459" s="24">
        <v>2912.0</v>
      </c>
      <c r="I459" s="25"/>
      <c r="J459" s="26">
        <v>-29.5369</v>
      </c>
      <c r="K459" s="26">
        <v>-50.0644</v>
      </c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5.75" customHeight="1">
      <c r="A460" s="136">
        <v>4321857.0</v>
      </c>
      <c r="B460" s="137" t="s">
        <v>4468</v>
      </c>
      <c r="C460" s="138">
        <v>4620.0</v>
      </c>
      <c r="D460" s="138">
        <v>2210.0</v>
      </c>
      <c r="E460" s="138">
        <v>2171.0</v>
      </c>
      <c r="F460" s="138">
        <v>2090.0</v>
      </c>
      <c r="G460" s="138">
        <v>2291.0</v>
      </c>
      <c r="H460" s="138">
        <v>4381.0</v>
      </c>
      <c r="I460" s="142"/>
      <c r="J460" s="21">
        <v>-27.6147</v>
      </c>
      <c r="K460" s="21">
        <v>-52.8436</v>
      </c>
      <c r="L460" s="142"/>
      <c r="M460" s="142"/>
      <c r="N460" s="142"/>
      <c r="O460" s="142"/>
      <c r="P460" s="142"/>
      <c r="Q460" s="142"/>
      <c r="R460" s="142"/>
      <c r="S460" s="142"/>
      <c r="T460" s="142"/>
      <c r="U460" s="142"/>
      <c r="V460" s="142"/>
      <c r="W460" s="142"/>
      <c r="X460" s="142"/>
      <c r="Y460" s="142"/>
      <c r="Z460" s="142"/>
    </row>
    <row r="461" ht="15.75" customHeight="1">
      <c r="A461" s="22">
        <v>4321907.0</v>
      </c>
      <c r="B461" s="23" t="s">
        <v>4469</v>
      </c>
      <c r="C461" s="24">
        <v>24656.0</v>
      </c>
      <c r="D461" s="24">
        <v>11753.0</v>
      </c>
      <c r="E461" s="24">
        <v>12220.0</v>
      </c>
      <c r="F461" s="24">
        <v>19060.0</v>
      </c>
      <c r="G461" s="24">
        <v>4913.0</v>
      </c>
      <c r="H461" s="24">
        <v>23973.0</v>
      </c>
      <c r="I461" s="25"/>
      <c r="J461" s="26">
        <v>-27.4556</v>
      </c>
      <c r="K461" s="26">
        <v>-53.9319</v>
      </c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5.75" customHeight="1">
      <c r="A462" s="17">
        <v>4321956.0</v>
      </c>
      <c r="B462" s="18" t="s">
        <v>4470</v>
      </c>
      <c r="C462" s="19">
        <v>5922.0</v>
      </c>
      <c r="D462" s="19">
        <v>2884.0</v>
      </c>
      <c r="E462" s="19">
        <v>2903.0</v>
      </c>
      <c r="F462" s="19">
        <v>2899.0</v>
      </c>
      <c r="G462" s="19">
        <v>2888.0</v>
      </c>
      <c r="H462" s="19">
        <v>5787.0</v>
      </c>
      <c r="I462" s="20"/>
      <c r="J462" s="21">
        <v>-27.5203</v>
      </c>
      <c r="K462" s="21">
        <v>-52.8833</v>
      </c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2">
        <v>4322004.0</v>
      </c>
      <c r="B463" s="23" t="s">
        <v>2873</v>
      </c>
      <c r="C463" s="24">
        <v>22166.0</v>
      </c>
      <c r="D463" s="24">
        <v>12953.0</v>
      </c>
      <c r="E463" s="24">
        <v>12858.0</v>
      </c>
      <c r="F463" s="24">
        <v>16882.0</v>
      </c>
      <c r="G463" s="24">
        <v>8929.0</v>
      </c>
      <c r="H463" s="24">
        <v>25811.0</v>
      </c>
      <c r="I463" s="25"/>
      <c r="J463" s="26">
        <v>-6.5786</v>
      </c>
      <c r="K463" s="26">
        <v>-38.5969</v>
      </c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5.75" customHeight="1">
      <c r="A464" s="17">
        <v>4322103.0</v>
      </c>
      <c r="B464" s="18" t="s">
        <v>4471</v>
      </c>
      <c r="C464" s="19">
        <v>6305.0</v>
      </c>
      <c r="D464" s="19">
        <v>2818.0</v>
      </c>
      <c r="E464" s="19">
        <v>3083.0</v>
      </c>
      <c r="F464" s="19">
        <v>4038.0</v>
      </c>
      <c r="G464" s="19">
        <v>1863.0</v>
      </c>
      <c r="H464" s="19">
        <v>5901.0</v>
      </c>
      <c r="I464" s="20"/>
      <c r="J464" s="21">
        <v>-27.6569</v>
      </c>
      <c r="K464" s="21">
        <v>-54.4403</v>
      </c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2">
        <v>4322152.0</v>
      </c>
      <c r="B465" s="23" t="s">
        <v>4472</v>
      </c>
      <c r="C465" s="24">
        <v>4310.0</v>
      </c>
      <c r="D465" s="24">
        <v>2278.0</v>
      </c>
      <c r="E465" s="24">
        <v>2117.0</v>
      </c>
      <c r="F465" s="24">
        <v>1375.0</v>
      </c>
      <c r="G465" s="24">
        <v>3020.0</v>
      </c>
      <c r="H465" s="24">
        <v>4395.0</v>
      </c>
      <c r="I465" s="25"/>
      <c r="J465" s="26">
        <v>-29.1031</v>
      </c>
      <c r="K465" s="26">
        <v>-52.9561</v>
      </c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5.75" customHeight="1">
      <c r="A466" s="17">
        <v>4322186.0</v>
      </c>
      <c r="B466" s="18" t="s">
        <v>4473</v>
      </c>
      <c r="C466" s="19">
        <v>1728.0</v>
      </c>
      <c r="D466" s="19">
        <v>815.0</v>
      </c>
      <c r="E466" s="19">
        <v>759.0</v>
      </c>
      <c r="F466" s="19">
        <v>473.0</v>
      </c>
      <c r="G466" s="19">
        <v>1101.0</v>
      </c>
      <c r="H466" s="19">
        <v>1574.0</v>
      </c>
      <c r="I466" s="20"/>
      <c r="J466" s="21">
        <v>-27.9253</v>
      </c>
      <c r="K466" s="21">
        <v>-51.5364</v>
      </c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2">
        <v>4322202.0</v>
      </c>
      <c r="B467" s="23" t="s">
        <v>4474</v>
      </c>
      <c r="C467" s="24">
        <v>20947.0</v>
      </c>
      <c r="D467" s="24">
        <v>10867.0</v>
      </c>
      <c r="E467" s="24">
        <v>11419.0</v>
      </c>
      <c r="F467" s="24">
        <v>18025.0</v>
      </c>
      <c r="G467" s="24">
        <v>4261.0</v>
      </c>
      <c r="H467" s="24">
        <v>22286.0</v>
      </c>
      <c r="I467" s="25"/>
      <c r="J467" s="26">
        <v>-29.0806</v>
      </c>
      <c r="K467" s="26">
        <v>-53.8358</v>
      </c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5.75" customHeight="1">
      <c r="A468" s="17">
        <v>4322251.0</v>
      </c>
      <c r="B468" s="18" t="s">
        <v>4475</v>
      </c>
      <c r="C468" s="19">
        <v>2958.0</v>
      </c>
      <c r="D468" s="19">
        <v>2063.0</v>
      </c>
      <c r="E468" s="19">
        <v>1856.0</v>
      </c>
      <c r="F468" s="19">
        <v>2716.0</v>
      </c>
      <c r="G468" s="19">
        <v>1203.0</v>
      </c>
      <c r="H468" s="19">
        <v>3919.0</v>
      </c>
      <c r="I468" s="20"/>
      <c r="J468" s="21">
        <v>-29.4764</v>
      </c>
      <c r="K468" s="21">
        <v>-51.4211</v>
      </c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2">
        <v>4322301.0</v>
      </c>
      <c r="B469" s="23" t="s">
        <v>4476</v>
      </c>
      <c r="C469" s="24">
        <v>9542.0</v>
      </c>
      <c r="D469" s="24">
        <v>4146.0</v>
      </c>
      <c r="E469" s="24">
        <v>4411.0</v>
      </c>
      <c r="F469" s="24">
        <v>5294.0</v>
      </c>
      <c r="G469" s="24">
        <v>3263.0</v>
      </c>
      <c r="H469" s="24">
        <v>8557.0</v>
      </c>
      <c r="I469" s="25"/>
      <c r="J469" s="26">
        <v>-27.7564</v>
      </c>
      <c r="K469" s="26">
        <v>-54.4817</v>
      </c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5.75" customHeight="1">
      <c r="A470" s="17">
        <v>4322327.0</v>
      </c>
      <c r="B470" s="18" t="s">
        <v>4477</v>
      </c>
      <c r="C470" s="19">
        <v>3710.0</v>
      </c>
      <c r="D470" s="19">
        <v>1778.0</v>
      </c>
      <c r="E470" s="19">
        <v>1744.0</v>
      </c>
      <c r="F470" s="19">
        <v>1487.0</v>
      </c>
      <c r="G470" s="19">
        <v>2035.0</v>
      </c>
      <c r="H470" s="19">
        <v>3522.0</v>
      </c>
      <c r="I470" s="20"/>
      <c r="J470" s="21">
        <v>-31.4217</v>
      </c>
      <c r="K470" s="21">
        <v>-52.1783</v>
      </c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2">
        <v>4322343.0</v>
      </c>
      <c r="B471" s="23" t="s">
        <v>4478</v>
      </c>
      <c r="C471" s="24">
        <v>2677.0</v>
      </c>
      <c r="D471" s="24">
        <v>1183.0</v>
      </c>
      <c r="E471" s="24">
        <v>1113.0</v>
      </c>
      <c r="F471" s="24">
        <v>500.0</v>
      </c>
      <c r="G471" s="24">
        <v>1796.0</v>
      </c>
      <c r="H471" s="24">
        <v>2296.0</v>
      </c>
      <c r="I471" s="25"/>
      <c r="J471" s="26">
        <v>-28.0461</v>
      </c>
      <c r="K471" s="26">
        <v>-54.6806</v>
      </c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5.75" customHeight="1">
      <c r="A472" s="17">
        <v>4322350.0</v>
      </c>
      <c r="B472" s="18" t="s">
        <v>4479</v>
      </c>
      <c r="C472" s="19">
        <v>1908.0</v>
      </c>
      <c r="D472" s="19">
        <v>797.0</v>
      </c>
      <c r="E472" s="19">
        <v>690.0</v>
      </c>
      <c r="F472" s="19">
        <v>280.0</v>
      </c>
      <c r="G472" s="19">
        <v>1207.0</v>
      </c>
      <c r="H472" s="19">
        <v>1487.0</v>
      </c>
      <c r="I472" s="20"/>
      <c r="J472" s="21">
        <v>-28.7953</v>
      </c>
      <c r="K472" s="21">
        <v>-52.0369</v>
      </c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2">
        <v>4322376.0</v>
      </c>
      <c r="B473" s="23" t="s">
        <v>4480</v>
      </c>
      <c r="C473" s="24">
        <v>2644.0</v>
      </c>
      <c r="D473" s="24">
        <v>1247.0</v>
      </c>
      <c r="E473" s="24">
        <v>1206.0</v>
      </c>
      <c r="F473" s="24">
        <v>913.0</v>
      </c>
      <c r="G473" s="24">
        <v>1540.0</v>
      </c>
      <c r="H473" s="24">
        <v>2453.0</v>
      </c>
      <c r="I473" s="25"/>
      <c r="J473" s="26">
        <v>-29.0472</v>
      </c>
      <c r="K473" s="26">
        <v>-55.1503</v>
      </c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5.75" customHeight="1">
      <c r="A474" s="17">
        <v>4322400.0</v>
      </c>
      <c r="B474" s="18" t="s">
        <v>4481</v>
      </c>
      <c r="C474" s="19">
        <v>126936.0</v>
      </c>
      <c r="D474" s="19">
        <v>61057.0</v>
      </c>
      <c r="E474" s="19">
        <v>64450.0</v>
      </c>
      <c r="F474" s="19">
        <v>117461.0</v>
      </c>
      <c r="G474" s="19">
        <v>8046.0</v>
      </c>
      <c r="H474" s="19">
        <v>125507.0</v>
      </c>
      <c r="I474" s="20"/>
      <c r="J474" s="21">
        <v>-29.7547</v>
      </c>
      <c r="K474" s="21">
        <v>-57.0883</v>
      </c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2">
        <v>4322509.0</v>
      </c>
      <c r="B475" s="23" t="s">
        <v>4482</v>
      </c>
      <c r="C475" s="24">
        <v>57341.0</v>
      </c>
      <c r="D475" s="24">
        <v>30089.0</v>
      </c>
      <c r="E475" s="24">
        <v>31256.0</v>
      </c>
      <c r="F475" s="24">
        <v>57337.0</v>
      </c>
      <c r="G475" s="24">
        <v>4008.0</v>
      </c>
      <c r="H475" s="24">
        <v>61345.0</v>
      </c>
      <c r="I475" s="25"/>
      <c r="J475" s="26">
        <v>-28.5122</v>
      </c>
      <c r="K475" s="26">
        <v>-50.9339</v>
      </c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5.75" customHeight="1">
      <c r="A476" s="17">
        <v>4322533.0</v>
      </c>
      <c r="B476" s="18" t="s">
        <v>4483</v>
      </c>
      <c r="C476" s="19">
        <v>10558.0</v>
      </c>
      <c r="D476" s="19">
        <v>5597.0</v>
      </c>
      <c r="E476" s="19">
        <v>5480.0</v>
      </c>
      <c r="F476" s="19">
        <v>1249.0</v>
      </c>
      <c r="G476" s="19">
        <v>9828.0</v>
      </c>
      <c r="H476" s="19">
        <v>11077.0</v>
      </c>
      <c r="I476" s="20"/>
      <c r="J476" s="21">
        <v>-29.6036</v>
      </c>
      <c r="K476" s="21">
        <v>-52.6831</v>
      </c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2">
        <v>4322541.0</v>
      </c>
      <c r="B477" s="23" t="s">
        <v>4485</v>
      </c>
      <c r="C477" s="24">
        <v>4340.0</v>
      </c>
      <c r="D477" s="24">
        <v>2576.0</v>
      </c>
      <c r="E477" s="24">
        <v>2545.0</v>
      </c>
      <c r="F477" s="24">
        <v>4569.0</v>
      </c>
      <c r="G477" s="24">
        <v>552.0</v>
      </c>
      <c r="H477" s="24">
        <v>5121.0</v>
      </c>
      <c r="I477" s="25"/>
      <c r="J477" s="26">
        <v>-29.3983</v>
      </c>
      <c r="K477" s="26">
        <v>-51.2536</v>
      </c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5.75" customHeight="1">
      <c r="A478" s="17">
        <v>4322525.0</v>
      </c>
      <c r="B478" s="18" t="s">
        <v>4486</v>
      </c>
      <c r="C478" s="19">
        <v>3057.0</v>
      </c>
      <c r="D478" s="19">
        <v>1652.0</v>
      </c>
      <c r="E478" s="19">
        <v>1601.0</v>
      </c>
      <c r="F478" s="19">
        <v>882.0</v>
      </c>
      <c r="G478" s="19">
        <v>2371.0</v>
      </c>
      <c r="H478" s="19">
        <v>3253.0</v>
      </c>
      <c r="I478" s="20"/>
      <c r="J478" s="21">
        <v>-29.7869</v>
      </c>
      <c r="K478" s="21">
        <v>-52.1842</v>
      </c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2">
        <v>4322558.0</v>
      </c>
      <c r="B479" s="23" t="s">
        <v>4488</v>
      </c>
      <c r="C479" s="24">
        <v>1887.0</v>
      </c>
      <c r="D479" s="24">
        <v>993.0</v>
      </c>
      <c r="E479" s="24">
        <v>991.0</v>
      </c>
      <c r="F479" s="24">
        <v>1001.0</v>
      </c>
      <c r="G479" s="24">
        <v>983.0</v>
      </c>
      <c r="H479" s="24">
        <v>1984.0</v>
      </c>
      <c r="I479" s="25"/>
      <c r="J479" s="26">
        <v>-28.4783</v>
      </c>
      <c r="K479" s="26">
        <v>-51.845</v>
      </c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5.75" customHeight="1">
      <c r="A480" s="17">
        <v>4322608.0</v>
      </c>
      <c r="B480" s="18" t="s">
        <v>4489</v>
      </c>
      <c r="C480" s="19">
        <v>61234.0</v>
      </c>
      <c r="D480" s="19">
        <v>32648.0</v>
      </c>
      <c r="E480" s="19">
        <v>33316.0</v>
      </c>
      <c r="F480" s="19">
        <v>41416.0</v>
      </c>
      <c r="G480" s="19">
        <v>24548.0</v>
      </c>
      <c r="H480" s="19">
        <v>65964.0</v>
      </c>
      <c r="I480" s="20"/>
      <c r="J480" s="21">
        <v>-29.6064</v>
      </c>
      <c r="K480" s="21">
        <v>-52.1919</v>
      </c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2">
        <v>4322707.0</v>
      </c>
      <c r="B481" s="23" t="s">
        <v>1030</v>
      </c>
      <c r="C481" s="24">
        <v>21300.0</v>
      </c>
      <c r="D481" s="24">
        <v>11751.0</v>
      </c>
      <c r="E481" s="24">
        <v>12235.0</v>
      </c>
      <c r="F481" s="24">
        <v>13320.0</v>
      </c>
      <c r="G481" s="24">
        <v>10666.0</v>
      </c>
      <c r="H481" s="24">
        <v>23986.0</v>
      </c>
      <c r="I481" s="25"/>
      <c r="J481" s="26">
        <v>-6.0442</v>
      </c>
      <c r="K481" s="26">
        <v>-35.4283</v>
      </c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5.75" customHeight="1">
      <c r="A482" s="17">
        <v>4322806.0</v>
      </c>
      <c r="B482" s="18" t="s">
        <v>4491</v>
      </c>
      <c r="C482" s="19">
        <v>19466.0</v>
      </c>
      <c r="D482" s="19">
        <v>11101.0</v>
      </c>
      <c r="E482" s="19">
        <v>11714.0</v>
      </c>
      <c r="F482" s="19">
        <v>19847.0</v>
      </c>
      <c r="G482" s="19">
        <v>2968.0</v>
      </c>
      <c r="H482" s="19">
        <v>22815.0</v>
      </c>
      <c r="I482" s="20"/>
      <c r="J482" s="21">
        <v>-28.9361</v>
      </c>
      <c r="K482" s="21">
        <v>-51.5494</v>
      </c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2">
        <v>4322855.0</v>
      </c>
      <c r="B483" s="23" t="s">
        <v>4493</v>
      </c>
      <c r="C483" s="24">
        <v>2209.0</v>
      </c>
      <c r="D483" s="24">
        <v>1024.0</v>
      </c>
      <c r="E483" s="24">
        <v>950.0</v>
      </c>
      <c r="F483" s="24">
        <v>406.0</v>
      </c>
      <c r="G483" s="24">
        <v>1568.0</v>
      </c>
      <c r="H483" s="24">
        <v>1974.0</v>
      </c>
      <c r="I483" s="25"/>
      <c r="J483" s="26">
        <v>-29.0675</v>
      </c>
      <c r="K483" s="26">
        <v>-51.8592</v>
      </c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5.75" customHeight="1">
      <c r="A484" s="17">
        <v>4322905.0</v>
      </c>
      <c r="B484" s="18" t="s">
        <v>4495</v>
      </c>
      <c r="C484" s="19">
        <v>6087.0</v>
      </c>
      <c r="D484" s="19">
        <v>2620.0</v>
      </c>
      <c r="E484" s="19">
        <v>2691.0</v>
      </c>
      <c r="F484" s="19">
        <v>2643.0</v>
      </c>
      <c r="G484" s="19">
        <v>2668.0</v>
      </c>
      <c r="H484" s="19">
        <v>5311.0</v>
      </c>
      <c r="I484" s="20"/>
      <c r="J484" s="21">
        <v>-27.5694</v>
      </c>
      <c r="K484" s="21">
        <v>-52.0203</v>
      </c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2">
        <v>4323002.0</v>
      </c>
      <c r="B485" s="23" t="s">
        <v>4497</v>
      </c>
      <c r="C485" s="24">
        <v>227429.0</v>
      </c>
      <c r="D485" s="24">
        <v>116344.0</v>
      </c>
      <c r="E485" s="24">
        <v>122890.0</v>
      </c>
      <c r="F485" s="24">
        <v>224962.0</v>
      </c>
      <c r="G485" s="24">
        <v>14272.0</v>
      </c>
      <c r="H485" s="24">
        <v>239234.0</v>
      </c>
      <c r="I485" s="25"/>
      <c r="J485" s="26">
        <v>-30.0811</v>
      </c>
      <c r="K485" s="26">
        <v>-51.0233</v>
      </c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5.75" customHeight="1">
      <c r="A486" s="17">
        <v>4323101.0</v>
      </c>
      <c r="B486" s="18" t="s">
        <v>4499</v>
      </c>
      <c r="C486" s="19">
        <v>6128.0</v>
      </c>
      <c r="D486" s="19">
        <v>2701.0</v>
      </c>
      <c r="E486" s="19">
        <v>2584.0</v>
      </c>
      <c r="F486" s="19">
        <v>2351.0</v>
      </c>
      <c r="G486" s="19">
        <v>2934.0</v>
      </c>
      <c r="H486" s="19">
        <v>5285.0</v>
      </c>
      <c r="I486" s="20"/>
      <c r="J486" s="21">
        <v>-27.1619</v>
      </c>
      <c r="K486" s="21">
        <v>-53.4053</v>
      </c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65">
        <v>4323200.0</v>
      </c>
      <c r="B487" s="67" t="s">
        <v>4502</v>
      </c>
      <c r="C487" s="68">
        <v>3924.0</v>
      </c>
      <c r="D487" s="68">
        <v>1512.0</v>
      </c>
      <c r="E487" s="68">
        <v>1524.0</v>
      </c>
      <c r="F487" s="68">
        <v>1284.0</v>
      </c>
      <c r="G487" s="68">
        <v>1752.0</v>
      </c>
      <c r="H487" s="68">
        <v>3036.0</v>
      </c>
      <c r="I487" s="147"/>
      <c r="J487" s="26">
        <v>-28.5603</v>
      </c>
      <c r="K487" s="26">
        <v>-52.7483</v>
      </c>
      <c r="L487" s="147"/>
      <c r="M487" s="147"/>
      <c r="N487" s="147"/>
      <c r="O487" s="147"/>
      <c r="P487" s="147"/>
      <c r="Q487" s="147"/>
      <c r="R487" s="147"/>
      <c r="S487" s="147"/>
      <c r="T487" s="147"/>
      <c r="U487" s="147"/>
      <c r="V487" s="147"/>
      <c r="W487" s="147"/>
      <c r="X487" s="147"/>
      <c r="Y487" s="147"/>
      <c r="Z487" s="147"/>
    </row>
    <row r="488" ht="15.75" customHeight="1">
      <c r="A488" s="17">
        <v>4323309.0</v>
      </c>
      <c r="B488" s="18" t="s">
        <v>4504</v>
      </c>
      <c r="C488" s="19">
        <v>3086.0</v>
      </c>
      <c r="D488" s="19">
        <v>1617.0</v>
      </c>
      <c r="E488" s="19">
        <v>1590.0</v>
      </c>
      <c r="F488" s="19">
        <v>1348.0</v>
      </c>
      <c r="G488" s="19">
        <v>1859.0</v>
      </c>
      <c r="H488" s="19">
        <v>3207.0</v>
      </c>
      <c r="I488" s="20"/>
      <c r="J488" s="21">
        <v>-28.8628</v>
      </c>
      <c r="K488" s="21">
        <v>-51.5333</v>
      </c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2">
        <v>4323358.0</v>
      </c>
      <c r="B489" s="23" t="s">
        <v>4506</v>
      </c>
      <c r="C489" s="24">
        <v>2277.0</v>
      </c>
      <c r="D489" s="24">
        <v>1123.0</v>
      </c>
      <c r="E489" s="24">
        <v>1029.0</v>
      </c>
      <c r="F489" s="24">
        <v>366.0</v>
      </c>
      <c r="G489" s="24">
        <v>1786.0</v>
      </c>
      <c r="H489" s="24">
        <v>2152.0</v>
      </c>
      <c r="I489" s="25"/>
      <c r="J489" s="26">
        <v>-28.1072</v>
      </c>
      <c r="K489" s="26">
        <v>-52.1442</v>
      </c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5.75" customHeight="1">
      <c r="A490" s="17">
        <v>4323408.0</v>
      </c>
      <c r="B490" s="18" t="s">
        <v>4508</v>
      </c>
      <c r="C490" s="19">
        <v>4173.0</v>
      </c>
      <c r="D490" s="19">
        <v>2116.0</v>
      </c>
      <c r="E490" s="19">
        <v>2105.0</v>
      </c>
      <c r="F490" s="19">
        <v>2249.0</v>
      </c>
      <c r="G490" s="19">
        <v>1972.0</v>
      </c>
      <c r="H490" s="19">
        <v>4221.0</v>
      </c>
      <c r="I490" s="20"/>
      <c r="J490" s="21">
        <v>-28.5347</v>
      </c>
      <c r="K490" s="21">
        <v>-52.1536</v>
      </c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2">
        <v>4323457.0</v>
      </c>
      <c r="B491" s="23" t="s">
        <v>4511</v>
      </c>
      <c r="C491" s="24">
        <v>4263.0</v>
      </c>
      <c r="D491" s="24">
        <v>2102.0</v>
      </c>
      <c r="E491" s="24">
        <v>2119.0</v>
      </c>
      <c r="F491" s="24">
        <v>2194.0</v>
      </c>
      <c r="G491" s="24">
        <v>2027.0</v>
      </c>
      <c r="H491" s="24">
        <v>4221.0</v>
      </c>
      <c r="I491" s="25"/>
      <c r="J491" s="26">
        <v>-30.3439</v>
      </c>
      <c r="K491" s="26">
        <v>-53.8828</v>
      </c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5.75" customHeight="1">
      <c r="A492" s="17">
        <v>4323507.0</v>
      </c>
      <c r="B492" s="18" t="s">
        <v>4513</v>
      </c>
      <c r="C492" s="19">
        <v>2996.0</v>
      </c>
      <c r="D492" s="19">
        <v>1400.0</v>
      </c>
      <c r="E492" s="19">
        <v>1432.0</v>
      </c>
      <c r="F492" s="19">
        <v>1185.0</v>
      </c>
      <c r="G492" s="19">
        <v>1647.0</v>
      </c>
      <c r="H492" s="19">
        <v>2832.0</v>
      </c>
      <c r="I492" s="20"/>
      <c r="J492" s="21">
        <v>-28.4342</v>
      </c>
      <c r="K492" s="21">
        <v>-52.9644</v>
      </c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2">
        <v>4323606.0</v>
      </c>
      <c r="B493" s="23" t="s">
        <v>4516</v>
      </c>
      <c r="C493" s="24">
        <v>1618.0</v>
      </c>
      <c r="D493" s="24">
        <v>819.0</v>
      </c>
      <c r="E493" s="24">
        <v>750.0</v>
      </c>
      <c r="F493" s="24">
        <v>463.0</v>
      </c>
      <c r="G493" s="24">
        <v>1106.0</v>
      </c>
      <c r="H493" s="24">
        <v>1569.0</v>
      </c>
      <c r="I493" s="25"/>
      <c r="J493" s="26">
        <v>-28.8086</v>
      </c>
      <c r="K493" s="26">
        <v>-51.7903</v>
      </c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5.75" customHeight="1">
      <c r="A494" s="17">
        <v>4323705.0</v>
      </c>
      <c r="B494" s="18" t="s">
        <v>4518</v>
      </c>
      <c r="C494" s="19">
        <v>2725.0</v>
      </c>
      <c r="D494" s="19">
        <v>1395.0</v>
      </c>
      <c r="E494" s="19">
        <v>1364.0</v>
      </c>
      <c r="F494" s="19">
        <v>965.0</v>
      </c>
      <c r="G494" s="19">
        <v>1794.0</v>
      </c>
      <c r="H494" s="19">
        <v>2759.0</v>
      </c>
      <c r="I494" s="20"/>
      <c r="J494" s="21">
        <v>-27.4792</v>
      </c>
      <c r="K494" s="21">
        <v>-53.5233</v>
      </c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2">
        <v>4323754.0</v>
      </c>
      <c r="B495" s="23" t="s">
        <v>4521</v>
      </c>
      <c r="C495" s="24">
        <v>3979.0</v>
      </c>
      <c r="D495" s="24">
        <v>1794.0</v>
      </c>
      <c r="E495" s="24">
        <v>1691.0</v>
      </c>
      <c r="F495" s="24">
        <v>669.0</v>
      </c>
      <c r="G495" s="24">
        <v>2816.0</v>
      </c>
      <c r="H495" s="24">
        <v>3485.0</v>
      </c>
      <c r="I495" s="25"/>
      <c r="J495" s="26">
        <v>-28.3511</v>
      </c>
      <c r="K495" s="26">
        <v>-54.4964</v>
      </c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5.75" customHeight="1">
      <c r="A496" s="17">
        <v>4323770.0</v>
      </c>
      <c r="B496" s="18" t="s">
        <v>4524</v>
      </c>
      <c r="C496" s="19">
        <v>0.0</v>
      </c>
      <c r="D496" s="19">
        <v>1406.0</v>
      </c>
      <c r="E496" s="19">
        <v>1387.0</v>
      </c>
      <c r="F496" s="19">
        <v>1130.0</v>
      </c>
      <c r="G496" s="19">
        <v>1663.0</v>
      </c>
      <c r="H496" s="19">
        <v>2793.0</v>
      </c>
      <c r="I496" s="20"/>
      <c r="J496" s="21">
        <v>-29.416944444444443</v>
      </c>
      <c r="K496" s="21">
        <v>-51.765</v>
      </c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65">
        <v>4323804.0</v>
      </c>
      <c r="B497" s="67" t="s">
        <v>4527</v>
      </c>
      <c r="C497" s="68">
        <v>8197.0</v>
      </c>
      <c r="D497" s="68">
        <v>6190.0</v>
      </c>
      <c r="E497" s="68">
        <v>6215.0</v>
      </c>
      <c r="F497" s="68">
        <v>12350.0</v>
      </c>
      <c r="G497" s="68">
        <v>55.0</v>
      </c>
      <c r="H497" s="68">
        <v>12405.0</v>
      </c>
      <c r="I497" s="147"/>
      <c r="J497" s="26">
        <v>-29.8008</v>
      </c>
      <c r="K497" s="26">
        <v>-50.0436</v>
      </c>
      <c r="L497" s="147"/>
      <c r="M497" s="147"/>
      <c r="N497" s="147"/>
      <c r="O497" s="147"/>
      <c r="P497" s="147"/>
      <c r="Q497" s="147"/>
      <c r="R497" s="147"/>
      <c r="S497" s="147"/>
      <c r="T497" s="147"/>
      <c r="U497" s="147"/>
      <c r="V497" s="147"/>
      <c r="W497" s="147"/>
      <c r="X497" s="147"/>
      <c r="Y497" s="147"/>
      <c r="Z497" s="147"/>
    </row>
    <row r="498" ht="15.75" customHeight="1">
      <c r="A498" s="70" t="s">
        <v>81</v>
      </c>
      <c r="B498" s="71" t="s">
        <v>72</v>
      </c>
      <c r="C498" s="72">
        <f t="shared" ref="C498:H498" si="1">SUM(C2:C497)</f>
        <v>10187798</v>
      </c>
      <c r="D498" s="72">
        <f t="shared" si="1"/>
        <v>5205705</v>
      </c>
      <c r="E498" s="72">
        <f t="shared" si="1"/>
        <v>5489827</v>
      </c>
      <c r="F498" s="72">
        <f t="shared" si="1"/>
        <v>9102241</v>
      </c>
      <c r="G498" s="72">
        <f t="shared" si="1"/>
        <v>1593291</v>
      </c>
      <c r="H498" s="72">
        <f t="shared" si="1"/>
        <v>10695532</v>
      </c>
      <c r="I498" s="73">
        <f>COUNTA($A$2:A497)</f>
        <v>496</v>
      </c>
      <c r="J498" s="140"/>
      <c r="K498" s="140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2010&amp;CRIO GRANDE DO SUL&amp;RDE</oddHeader>
  </headerFooter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1100015.0</v>
      </c>
      <c r="B2" s="18" t="s">
        <v>4484</v>
      </c>
      <c r="C2" s="19">
        <v>26533.0</v>
      </c>
      <c r="D2" s="19">
        <v>12670.0</v>
      </c>
      <c r="E2" s="19">
        <v>11752.0</v>
      </c>
      <c r="F2" s="19">
        <v>13992.0</v>
      </c>
      <c r="G2" s="19">
        <v>10430.0</v>
      </c>
      <c r="H2" s="19">
        <v>24422.0</v>
      </c>
      <c r="I2" s="20"/>
      <c r="J2" s="21">
        <v>-11.9681</v>
      </c>
      <c r="K2" s="21">
        <v>-61.9542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1100379.0</v>
      </c>
      <c r="B3" s="23" t="s">
        <v>4487</v>
      </c>
      <c r="C3" s="24">
        <v>12708.0</v>
      </c>
      <c r="D3" s="24">
        <v>6746.0</v>
      </c>
      <c r="E3" s="24">
        <v>6080.0</v>
      </c>
      <c r="F3" s="24">
        <v>3665.0</v>
      </c>
      <c r="G3" s="24">
        <v>9161.0</v>
      </c>
      <c r="H3" s="24">
        <v>12826.0</v>
      </c>
      <c r="I3" s="25"/>
      <c r="J3" s="26">
        <v>-12.1281</v>
      </c>
      <c r="K3" s="26">
        <v>-61.8506</v>
      </c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</row>
    <row r="4" ht="15.75" customHeight="1">
      <c r="A4" s="17">
        <v>1100403.0</v>
      </c>
      <c r="B4" s="18" t="s">
        <v>3041</v>
      </c>
      <c r="C4" s="19">
        <v>13118.0</v>
      </c>
      <c r="D4" s="19">
        <v>9025.0</v>
      </c>
      <c r="E4" s="19">
        <v>8119.0</v>
      </c>
      <c r="F4" s="19">
        <v>8216.0</v>
      </c>
      <c r="G4" s="19">
        <v>8928.0</v>
      </c>
      <c r="H4" s="19">
        <v>17144.0</v>
      </c>
      <c r="I4" s="20"/>
      <c r="J4" s="21">
        <v>-9.7131</v>
      </c>
      <c r="K4" s="21">
        <v>-63.3208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1100346.0</v>
      </c>
      <c r="B5" s="23" t="s">
        <v>4490</v>
      </c>
      <c r="C5" s="24">
        <v>19832.0</v>
      </c>
      <c r="D5" s="24">
        <v>8677.0</v>
      </c>
      <c r="E5" s="24">
        <v>8187.0</v>
      </c>
      <c r="F5" s="24">
        <v>8837.0</v>
      </c>
      <c r="G5" s="24">
        <v>8027.0</v>
      </c>
      <c r="H5" s="24">
        <v>16864.0</v>
      </c>
      <c r="I5" s="25"/>
      <c r="J5" s="26">
        <v>-11.3414</v>
      </c>
      <c r="K5" s="26">
        <v>-62.2864</v>
      </c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</row>
    <row r="6" ht="15.75" customHeight="1">
      <c r="A6" s="17">
        <v>1100023.0</v>
      </c>
      <c r="B6" s="18" t="s">
        <v>4492</v>
      </c>
      <c r="C6" s="19">
        <v>74503.0</v>
      </c>
      <c r="D6" s="19">
        <v>45538.0</v>
      </c>
      <c r="E6" s="19">
        <v>44816.0</v>
      </c>
      <c r="F6" s="19">
        <v>69606.0</v>
      </c>
      <c r="G6" s="19">
        <v>20748.0</v>
      </c>
      <c r="H6" s="19">
        <v>90354.0</v>
      </c>
      <c r="I6" s="20"/>
      <c r="J6" s="21">
        <v>-9.9133</v>
      </c>
      <c r="K6" s="21">
        <v>-63.0408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1100452.0</v>
      </c>
      <c r="B7" s="23" t="s">
        <v>1961</v>
      </c>
      <c r="C7" s="24">
        <v>25668.0</v>
      </c>
      <c r="D7" s="24">
        <v>16746.0</v>
      </c>
      <c r="E7" s="24">
        <v>15639.0</v>
      </c>
      <c r="F7" s="24">
        <v>18113.0</v>
      </c>
      <c r="G7" s="24">
        <v>14272.0</v>
      </c>
      <c r="H7" s="24">
        <v>32385.0</v>
      </c>
      <c r="I7" s="25"/>
      <c r="J7" s="26">
        <v>-10.2117</v>
      </c>
      <c r="K7" s="26">
        <v>-63.8286</v>
      </c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</row>
    <row r="8" ht="15.75" customHeight="1">
      <c r="A8" s="17">
        <v>1100031.0</v>
      </c>
      <c r="B8" s="18" t="s">
        <v>4494</v>
      </c>
      <c r="C8" s="19">
        <v>7518.0</v>
      </c>
      <c r="D8" s="19">
        <v>3262.0</v>
      </c>
      <c r="E8" s="19">
        <v>3047.0</v>
      </c>
      <c r="F8" s="19">
        <v>2693.0</v>
      </c>
      <c r="G8" s="19">
        <v>3616.0</v>
      </c>
      <c r="H8" s="19">
        <v>6309.0</v>
      </c>
      <c r="I8" s="20"/>
      <c r="J8" s="21">
        <v>-13.4978</v>
      </c>
      <c r="K8" s="21">
        <v>-60.5542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1100601.0</v>
      </c>
      <c r="B9" s="23" t="s">
        <v>4496</v>
      </c>
      <c r="C9" s="24">
        <v>5372.0</v>
      </c>
      <c r="D9" s="24">
        <v>2960.0</v>
      </c>
      <c r="E9" s="24">
        <v>2767.0</v>
      </c>
      <c r="F9" s="24">
        <v>2068.0</v>
      </c>
      <c r="G9" s="24">
        <v>3659.0</v>
      </c>
      <c r="H9" s="24">
        <v>5727.0</v>
      </c>
      <c r="I9" s="25"/>
      <c r="J9" s="26">
        <v>-10.3392</v>
      </c>
      <c r="K9" s="26">
        <v>-62.8953</v>
      </c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</row>
    <row r="10" ht="15.75" customHeight="1">
      <c r="A10" s="17">
        <v>1100049.0</v>
      </c>
      <c r="B10" s="18" t="s">
        <v>4498</v>
      </c>
      <c r="C10" s="19">
        <v>73568.0</v>
      </c>
      <c r="D10" s="19">
        <v>39155.0</v>
      </c>
      <c r="E10" s="19">
        <v>39446.0</v>
      </c>
      <c r="F10" s="19">
        <v>61931.0</v>
      </c>
      <c r="G10" s="19">
        <v>16670.0</v>
      </c>
      <c r="H10" s="19">
        <v>78601.0</v>
      </c>
      <c r="I10" s="20"/>
      <c r="J10" s="21">
        <v>-11.4386</v>
      </c>
      <c r="K10" s="21">
        <v>-61.4472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1100700.0</v>
      </c>
      <c r="B11" s="23" t="s">
        <v>4500</v>
      </c>
      <c r="C11" s="24">
        <v>11463.0</v>
      </c>
      <c r="D11" s="24">
        <v>6770.0</v>
      </c>
      <c r="E11" s="24">
        <v>5899.0</v>
      </c>
      <c r="F11" s="24">
        <v>3371.0</v>
      </c>
      <c r="G11" s="24">
        <v>9298.0</v>
      </c>
      <c r="H11" s="24">
        <v>12669.0</v>
      </c>
      <c r="I11" s="25"/>
      <c r="J11" s="26">
        <v>-10.5969</v>
      </c>
      <c r="K11" s="26">
        <v>-63.6122</v>
      </c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</row>
    <row r="12" ht="15.75" customHeight="1">
      <c r="A12" s="17">
        <v>1100809.0</v>
      </c>
      <c r="B12" s="18" t="s">
        <v>4501</v>
      </c>
      <c r="C12" s="19">
        <v>13107.0</v>
      </c>
      <c r="D12" s="19">
        <v>10327.0</v>
      </c>
      <c r="E12" s="19">
        <v>9455.0</v>
      </c>
      <c r="F12" s="19">
        <v>12898.0</v>
      </c>
      <c r="G12" s="19">
        <v>6884.0</v>
      </c>
      <c r="H12" s="19">
        <v>19782.0</v>
      </c>
      <c r="I12" s="20"/>
      <c r="J12" s="21">
        <v>-8.8097</v>
      </c>
      <c r="K12" s="21">
        <v>-63.6956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1100908.0</v>
      </c>
      <c r="B13" s="23" t="s">
        <v>4503</v>
      </c>
      <c r="C13" s="24">
        <v>4212.0</v>
      </c>
      <c r="D13" s="24">
        <v>1831.0</v>
      </c>
      <c r="E13" s="24">
        <v>1750.0</v>
      </c>
      <c r="F13" s="24">
        <v>842.0</v>
      </c>
      <c r="G13" s="24">
        <v>2739.0</v>
      </c>
      <c r="H13" s="24">
        <v>3581.0</v>
      </c>
      <c r="I13" s="25"/>
      <c r="J13" s="26">
        <v>-11.4175</v>
      </c>
      <c r="K13" s="26">
        <v>-61.9386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1100056.0</v>
      </c>
      <c r="B14" s="18" t="s">
        <v>4505</v>
      </c>
      <c r="C14" s="19">
        <v>18207.0</v>
      </c>
      <c r="D14" s="19">
        <v>8552.0</v>
      </c>
      <c r="E14" s="19">
        <v>8478.0</v>
      </c>
      <c r="F14" s="19">
        <v>14420.0</v>
      </c>
      <c r="G14" s="19">
        <v>2610.0</v>
      </c>
      <c r="H14" s="19">
        <v>17030.0</v>
      </c>
      <c r="I14" s="20"/>
      <c r="J14" s="21">
        <v>-13.1889</v>
      </c>
      <c r="K14" s="21">
        <v>-60.8122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1100924.0</v>
      </c>
      <c r="B15" s="23" t="s">
        <v>4507</v>
      </c>
      <c r="C15" s="24">
        <v>5521.0</v>
      </c>
      <c r="D15" s="24">
        <v>4409.0</v>
      </c>
      <c r="E15" s="24">
        <v>3895.0</v>
      </c>
      <c r="F15" s="24">
        <v>3670.0</v>
      </c>
      <c r="G15" s="24">
        <v>4634.0</v>
      </c>
      <c r="H15" s="24">
        <v>8304.0</v>
      </c>
      <c r="I15" s="25"/>
      <c r="J15" s="26">
        <v>-12.5522</v>
      </c>
      <c r="K15" s="26">
        <v>-60.8997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1100064.0</v>
      </c>
      <c r="B16" s="18" t="s">
        <v>4509</v>
      </c>
      <c r="C16" s="19">
        <v>21892.0</v>
      </c>
      <c r="D16" s="19">
        <v>9333.0</v>
      </c>
      <c r="E16" s="19">
        <v>9269.0</v>
      </c>
      <c r="F16" s="19">
        <v>13666.0</v>
      </c>
      <c r="G16" s="19">
        <v>4936.0</v>
      </c>
      <c r="H16" s="19">
        <v>18602.0</v>
      </c>
      <c r="I16" s="20"/>
      <c r="J16" s="21">
        <v>-13.1167</v>
      </c>
      <c r="K16" s="21">
        <v>-60.5417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1100072.0</v>
      </c>
      <c r="B17" s="23" t="s">
        <v>4510</v>
      </c>
      <c r="C17" s="24">
        <v>10459.0</v>
      </c>
      <c r="D17" s="24">
        <v>4722.0</v>
      </c>
      <c r="E17" s="24">
        <v>4080.0</v>
      </c>
      <c r="F17" s="24">
        <v>2590.0</v>
      </c>
      <c r="G17" s="24">
        <v>6212.0</v>
      </c>
      <c r="H17" s="24">
        <v>8802.0</v>
      </c>
      <c r="I17" s="25"/>
      <c r="J17" s="26">
        <v>-12.9619</v>
      </c>
      <c r="K17" s="26">
        <v>-60.8867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1100080.0</v>
      </c>
      <c r="B18" s="18" t="s">
        <v>4512</v>
      </c>
      <c r="C18" s="19">
        <v>10208.0</v>
      </c>
      <c r="D18" s="19">
        <v>7209.0</v>
      </c>
      <c r="E18" s="19">
        <v>6491.0</v>
      </c>
      <c r="F18" s="19">
        <v>7504.0</v>
      </c>
      <c r="G18" s="19">
        <v>6196.0</v>
      </c>
      <c r="H18" s="19">
        <v>13700.0</v>
      </c>
      <c r="I18" s="20"/>
      <c r="J18" s="21">
        <v>-12.445</v>
      </c>
      <c r="K18" s="21">
        <v>-64.2272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1100940.0</v>
      </c>
      <c r="B19" s="23" t="s">
        <v>4514</v>
      </c>
      <c r="C19" s="24">
        <v>6536.0</v>
      </c>
      <c r="D19" s="24">
        <v>8476.0</v>
      </c>
      <c r="E19" s="24">
        <v>7397.0</v>
      </c>
      <c r="F19" s="24">
        <v>11065.0</v>
      </c>
      <c r="G19" s="24">
        <v>4808.0</v>
      </c>
      <c r="H19" s="24">
        <v>15873.0</v>
      </c>
      <c r="I19" s="25"/>
      <c r="J19" s="26">
        <v>-9.3628</v>
      </c>
      <c r="K19" s="26">
        <v>-62.5853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1100098.0</v>
      </c>
      <c r="B20" s="18" t="s">
        <v>4515</v>
      </c>
      <c r="C20" s="19">
        <v>25688.0</v>
      </c>
      <c r="D20" s="19">
        <v>14633.0</v>
      </c>
      <c r="E20" s="19">
        <v>14108.0</v>
      </c>
      <c r="F20" s="19">
        <v>20629.0</v>
      </c>
      <c r="G20" s="19">
        <v>8112.0</v>
      </c>
      <c r="H20" s="19">
        <v>28741.0</v>
      </c>
      <c r="I20" s="20"/>
      <c r="J20" s="21">
        <v>-11.5247</v>
      </c>
      <c r="K20" s="21">
        <v>-61.0128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1101005.0</v>
      </c>
      <c r="B21" s="23" t="s">
        <v>4517</v>
      </c>
      <c r="C21" s="24">
        <v>13641.0</v>
      </c>
      <c r="D21" s="24">
        <v>5471.0</v>
      </c>
      <c r="E21" s="24">
        <v>5042.0</v>
      </c>
      <c r="F21" s="24">
        <v>2361.0</v>
      </c>
      <c r="G21" s="24">
        <v>8152.0</v>
      </c>
      <c r="H21" s="24">
        <v>10513.0</v>
      </c>
      <c r="I21" s="25"/>
      <c r="J21" s="26">
        <v>-10.525</v>
      </c>
      <c r="K21" s="26">
        <v>-62.6439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1100106.0</v>
      </c>
      <c r="B22" s="18" t="s">
        <v>4519</v>
      </c>
      <c r="C22" s="19">
        <v>38045.0</v>
      </c>
      <c r="D22" s="19">
        <v>20940.0</v>
      </c>
      <c r="E22" s="19">
        <v>20706.0</v>
      </c>
      <c r="F22" s="19">
        <v>35197.0</v>
      </c>
      <c r="G22" s="19">
        <v>6449.0</v>
      </c>
      <c r="H22" s="19">
        <v>41646.0</v>
      </c>
      <c r="I22" s="20"/>
      <c r="J22" s="21">
        <v>-10.7828</v>
      </c>
      <c r="K22" s="21">
        <v>-65.3394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1101104.0</v>
      </c>
      <c r="B23" s="23" t="s">
        <v>4520</v>
      </c>
      <c r="C23" s="24">
        <v>6822.0</v>
      </c>
      <c r="D23" s="24">
        <v>4563.0</v>
      </c>
      <c r="E23" s="24">
        <v>3998.0</v>
      </c>
      <c r="F23" s="24">
        <v>5220.0</v>
      </c>
      <c r="G23" s="24">
        <v>3341.0</v>
      </c>
      <c r="H23" s="24">
        <v>8561.0</v>
      </c>
      <c r="I23" s="25"/>
      <c r="J23" s="26">
        <v>-9.202222222222222</v>
      </c>
      <c r="K23" s="26">
        <v>-63.18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1100114.0</v>
      </c>
      <c r="B24" s="18" t="s">
        <v>4522</v>
      </c>
      <c r="C24" s="19">
        <v>53600.0</v>
      </c>
      <c r="D24" s="19">
        <v>26037.0</v>
      </c>
      <c r="E24" s="19">
        <v>26006.0</v>
      </c>
      <c r="F24" s="19">
        <v>35141.0</v>
      </c>
      <c r="G24" s="19">
        <v>16902.0</v>
      </c>
      <c r="H24" s="19">
        <v>52043.0</v>
      </c>
      <c r="I24" s="20"/>
      <c r="J24" s="21">
        <v>-10.4389</v>
      </c>
      <c r="K24" s="21">
        <v>-62.4664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1100122.0</v>
      </c>
      <c r="B25" s="23" t="s">
        <v>4523</v>
      </c>
      <c r="C25" s="24">
        <v>106800.0</v>
      </c>
      <c r="D25" s="24">
        <v>57834.0</v>
      </c>
      <c r="E25" s="24">
        <v>58753.0</v>
      </c>
      <c r="F25" s="24">
        <v>104841.0</v>
      </c>
      <c r="G25" s="24">
        <v>11746.0</v>
      </c>
      <c r="H25" s="24">
        <v>116587.0</v>
      </c>
      <c r="I25" s="25"/>
      <c r="J25" s="26">
        <v>-10.8853</v>
      </c>
      <c r="K25" s="26">
        <v>-61.9517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1100130.0</v>
      </c>
      <c r="B26" s="18" t="s">
        <v>4525</v>
      </c>
      <c r="C26" s="19">
        <v>22739.0</v>
      </c>
      <c r="D26" s="19">
        <v>16519.0</v>
      </c>
      <c r="E26" s="19">
        <v>14588.0</v>
      </c>
      <c r="F26" s="19">
        <v>16176.0</v>
      </c>
      <c r="G26" s="19">
        <v>14931.0</v>
      </c>
      <c r="H26" s="19">
        <v>31107.0</v>
      </c>
      <c r="I26" s="20"/>
      <c r="J26" s="21">
        <v>-9.4439</v>
      </c>
      <c r="K26" s="21">
        <v>-61.9814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1101203.0</v>
      </c>
      <c r="B27" s="23" t="s">
        <v>4526</v>
      </c>
      <c r="C27" s="24">
        <v>11342.0</v>
      </c>
      <c r="D27" s="24">
        <v>5306.0</v>
      </c>
      <c r="E27" s="24">
        <v>5048.0</v>
      </c>
      <c r="F27" s="24">
        <v>3074.0</v>
      </c>
      <c r="G27" s="24">
        <v>7280.0</v>
      </c>
      <c r="H27" s="24">
        <v>10354.0</v>
      </c>
      <c r="I27" s="25"/>
      <c r="J27" s="26">
        <v>-11.0742</v>
      </c>
      <c r="K27" s="26">
        <v>-61.5169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1101302.0</v>
      </c>
      <c r="B28" s="137" t="s">
        <v>4528</v>
      </c>
      <c r="C28" s="138">
        <v>13154.0</v>
      </c>
      <c r="D28" s="138">
        <v>6057.0</v>
      </c>
      <c r="E28" s="138">
        <v>5812.0</v>
      </c>
      <c r="F28" s="138">
        <v>6432.0</v>
      </c>
      <c r="G28" s="138">
        <v>5437.0</v>
      </c>
      <c r="H28" s="138">
        <v>11869.0</v>
      </c>
      <c r="I28" s="20"/>
      <c r="J28" s="21">
        <v>-11.0297</v>
      </c>
      <c r="K28" s="21">
        <v>-62.675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1101401.0</v>
      </c>
      <c r="B29" s="23" t="s">
        <v>4529</v>
      </c>
      <c r="C29" s="24">
        <v>12627.0</v>
      </c>
      <c r="D29" s="24">
        <v>7407.0</v>
      </c>
      <c r="E29" s="24">
        <v>6683.0</v>
      </c>
      <c r="F29" s="24">
        <v>7387.0</v>
      </c>
      <c r="G29" s="24">
        <v>6703.0</v>
      </c>
      <c r="H29" s="24">
        <v>14090.0</v>
      </c>
      <c r="I29" s="25"/>
      <c r="J29" s="26">
        <v>-10.2944</v>
      </c>
      <c r="K29" s="26">
        <v>-63.3253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1100148.0</v>
      </c>
      <c r="B30" s="18" t="s">
        <v>4530</v>
      </c>
      <c r="C30" s="19">
        <v>17067.0</v>
      </c>
      <c r="D30" s="19">
        <v>10328.0</v>
      </c>
      <c r="E30" s="19">
        <v>9517.0</v>
      </c>
      <c r="F30" s="19">
        <v>8370.0</v>
      </c>
      <c r="G30" s="19">
        <v>11475.0</v>
      </c>
      <c r="H30" s="19">
        <v>19845.0</v>
      </c>
      <c r="I30" s="20"/>
      <c r="J30" s="21">
        <v>-11.7197</v>
      </c>
      <c r="K30" s="21">
        <v>-62.3158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1100338.0</v>
      </c>
      <c r="B31" s="23" t="s">
        <v>4531</v>
      </c>
      <c r="C31" s="24">
        <v>14778.0</v>
      </c>
      <c r="D31" s="24">
        <v>11738.0</v>
      </c>
      <c r="E31" s="24">
        <v>10814.0</v>
      </c>
      <c r="F31" s="24">
        <v>13069.0</v>
      </c>
      <c r="G31" s="24">
        <v>9483.0</v>
      </c>
      <c r="H31" s="24">
        <v>22552.0</v>
      </c>
      <c r="I31" s="25"/>
      <c r="J31" s="26">
        <v>-10.4019</v>
      </c>
      <c r="K31" s="26">
        <v>-65.3267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1101435.0</v>
      </c>
      <c r="B32" s="18" t="s">
        <v>2549</v>
      </c>
      <c r="C32" s="19">
        <v>8233.0</v>
      </c>
      <c r="D32" s="19">
        <v>4003.0</v>
      </c>
      <c r="E32" s="19">
        <v>3495.0</v>
      </c>
      <c r="F32" s="19">
        <v>1540.0</v>
      </c>
      <c r="G32" s="19">
        <v>5958.0</v>
      </c>
      <c r="H32" s="19">
        <v>7498.0</v>
      </c>
      <c r="I32" s="20"/>
      <c r="J32" s="21">
        <v>-19.69</v>
      </c>
      <c r="K32" s="21">
        <v>-43.5797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1100502.0</v>
      </c>
      <c r="B33" s="23" t="s">
        <v>4532</v>
      </c>
      <c r="C33" s="24">
        <v>12276.0</v>
      </c>
      <c r="D33" s="24">
        <v>5333.0</v>
      </c>
      <c r="E33" s="24">
        <v>4904.0</v>
      </c>
      <c r="F33" s="24">
        <v>1732.0</v>
      </c>
      <c r="G33" s="24">
        <v>8505.0</v>
      </c>
      <c r="H33" s="24">
        <v>10237.0</v>
      </c>
      <c r="I33" s="25"/>
      <c r="J33" s="26">
        <v>-11.6964</v>
      </c>
      <c r="K33" s="26">
        <v>-61.9947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1100155.0</v>
      </c>
      <c r="B34" s="18" t="s">
        <v>4533</v>
      </c>
      <c r="C34" s="19">
        <v>40884.0</v>
      </c>
      <c r="D34" s="19">
        <v>18709.0</v>
      </c>
      <c r="E34" s="19">
        <v>19232.0</v>
      </c>
      <c r="F34" s="19">
        <v>28208.0</v>
      </c>
      <c r="G34" s="19">
        <v>9733.0</v>
      </c>
      <c r="H34" s="19">
        <v>37941.0</v>
      </c>
      <c r="I34" s="20"/>
      <c r="J34" s="21">
        <v>-10.7481</v>
      </c>
      <c r="K34" s="21">
        <v>-62.2158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1101450.0</v>
      </c>
      <c r="B35" s="23" t="s">
        <v>4534</v>
      </c>
      <c r="C35" s="24">
        <v>3622.0</v>
      </c>
      <c r="D35" s="24">
        <v>2596.0</v>
      </c>
      <c r="E35" s="24">
        <v>2214.0</v>
      </c>
      <c r="F35" s="24">
        <v>1774.0</v>
      </c>
      <c r="G35" s="24">
        <v>3036.0</v>
      </c>
      <c r="H35" s="24">
        <v>4810.0</v>
      </c>
      <c r="I35" s="25"/>
      <c r="J35" s="26">
        <v>-12.1961</v>
      </c>
      <c r="K35" s="26">
        <v>-61.6014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1100189.0</v>
      </c>
      <c r="B36" s="18" t="s">
        <v>4535</v>
      </c>
      <c r="C36" s="19">
        <v>31752.0</v>
      </c>
      <c r="D36" s="19">
        <v>17010.0</v>
      </c>
      <c r="E36" s="19">
        <v>16744.0</v>
      </c>
      <c r="F36" s="19">
        <v>29358.0</v>
      </c>
      <c r="G36" s="19">
        <v>4396.0</v>
      </c>
      <c r="H36" s="19">
        <v>33754.0</v>
      </c>
      <c r="I36" s="20"/>
      <c r="J36" s="21">
        <v>-11.6725</v>
      </c>
      <c r="K36" s="21">
        <v>-61.1936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1101468.0</v>
      </c>
      <c r="B37" s="23" t="s">
        <v>4536</v>
      </c>
      <c r="C37" s="24">
        <v>2527.0</v>
      </c>
      <c r="D37" s="24">
        <v>1223.0</v>
      </c>
      <c r="E37" s="24">
        <v>1099.0</v>
      </c>
      <c r="F37" s="24">
        <v>1297.0</v>
      </c>
      <c r="G37" s="24">
        <v>1025.0</v>
      </c>
      <c r="H37" s="24">
        <v>2322.0</v>
      </c>
      <c r="I37" s="25"/>
      <c r="J37" s="26">
        <v>-13.4825</v>
      </c>
      <c r="K37" s="26">
        <v>-61.0467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1100205.0</v>
      </c>
      <c r="B38" s="18" t="s">
        <v>4537</v>
      </c>
      <c r="C38" s="19">
        <v>334661.0</v>
      </c>
      <c r="D38" s="19">
        <v>215561.0</v>
      </c>
      <c r="E38" s="19">
        <v>210997.0</v>
      </c>
      <c r="F38" s="19">
        <v>391014.0</v>
      </c>
      <c r="G38" s="19">
        <v>35544.0</v>
      </c>
      <c r="H38" s="19">
        <v>426558.0</v>
      </c>
      <c r="I38" s="20"/>
      <c r="J38" s="21">
        <v>-8.7619</v>
      </c>
      <c r="K38" s="21">
        <v>-63.9039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1100254.0</v>
      </c>
      <c r="B39" s="23" t="s">
        <v>1519</v>
      </c>
      <c r="C39" s="24">
        <v>26365.0</v>
      </c>
      <c r="D39" s="24">
        <v>11316.0</v>
      </c>
      <c r="E39" s="24">
        <v>11003.0</v>
      </c>
      <c r="F39" s="24">
        <v>13296.0</v>
      </c>
      <c r="G39" s="24">
        <v>9023.0</v>
      </c>
      <c r="H39" s="24">
        <v>22319.0</v>
      </c>
      <c r="I39" s="25"/>
      <c r="J39" s="26">
        <v>-11.1753</v>
      </c>
      <c r="K39" s="26">
        <v>-61.9014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1101476.0</v>
      </c>
      <c r="B40" s="18" t="s">
        <v>4538</v>
      </c>
      <c r="C40" s="19">
        <v>4311.0</v>
      </c>
      <c r="D40" s="19">
        <v>1856.0</v>
      </c>
      <c r="E40" s="19">
        <v>1667.0</v>
      </c>
      <c r="F40" s="19">
        <v>1282.0</v>
      </c>
      <c r="G40" s="19">
        <v>2241.0</v>
      </c>
      <c r="H40" s="19">
        <v>3523.0</v>
      </c>
      <c r="I40" s="20"/>
      <c r="J40" s="21">
        <v>-11.8169</v>
      </c>
      <c r="K40" s="21">
        <v>-61.3228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1100262.0</v>
      </c>
      <c r="B41" s="23" t="s">
        <v>4539</v>
      </c>
      <c r="C41" s="24">
        <v>2937.0</v>
      </c>
      <c r="D41" s="24">
        <v>1767.0</v>
      </c>
      <c r="E41" s="24">
        <v>1549.0</v>
      </c>
      <c r="F41" s="24">
        <v>1064.0</v>
      </c>
      <c r="G41" s="24">
        <v>2252.0</v>
      </c>
      <c r="H41" s="24">
        <v>3316.0</v>
      </c>
      <c r="I41" s="25"/>
      <c r="J41" s="26">
        <v>-9.705</v>
      </c>
      <c r="K41" s="26">
        <v>-62.8997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1100288.0</v>
      </c>
      <c r="B42" s="18" t="s">
        <v>4540</v>
      </c>
      <c r="C42" s="19">
        <v>47382.0</v>
      </c>
      <c r="D42" s="19">
        <v>25178.0</v>
      </c>
      <c r="E42" s="19">
        <v>25494.0</v>
      </c>
      <c r="F42" s="19">
        <v>41454.0</v>
      </c>
      <c r="G42" s="19">
        <v>9218.0</v>
      </c>
      <c r="H42" s="19">
        <v>50672.0</v>
      </c>
      <c r="I42" s="20"/>
      <c r="J42" s="21">
        <v>-11.8036</v>
      </c>
      <c r="K42" s="21">
        <v>-61.8033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2.75" customHeight="1">
      <c r="A43" s="22">
        <v>1100296.0</v>
      </c>
      <c r="B43" s="23" t="s">
        <v>4541</v>
      </c>
      <c r="C43" s="24">
        <v>11603.0</v>
      </c>
      <c r="D43" s="24">
        <v>4596.0</v>
      </c>
      <c r="E43" s="24">
        <v>4290.0</v>
      </c>
      <c r="F43" s="24">
        <v>4525.0</v>
      </c>
      <c r="G43" s="24">
        <v>4361.0</v>
      </c>
      <c r="H43" s="24">
        <v>8886.0</v>
      </c>
      <c r="I43" s="25"/>
      <c r="J43" s="26">
        <v>-11.9081</v>
      </c>
      <c r="K43" s="26">
        <v>-61.7789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1101484.0</v>
      </c>
      <c r="B44" s="18" t="s">
        <v>4542</v>
      </c>
      <c r="C44" s="19">
        <v>7056.0</v>
      </c>
      <c r="D44" s="19">
        <v>3086.0</v>
      </c>
      <c r="E44" s="19">
        <v>2932.0</v>
      </c>
      <c r="F44" s="19">
        <v>1444.0</v>
      </c>
      <c r="G44" s="19">
        <v>4574.0</v>
      </c>
      <c r="H44" s="19">
        <v>6018.0</v>
      </c>
      <c r="I44" s="20"/>
      <c r="J44" s="21">
        <v>-11.9025</v>
      </c>
      <c r="K44" s="21">
        <v>-61.5022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1101492.0</v>
      </c>
      <c r="B45" s="23" t="s">
        <v>4543</v>
      </c>
      <c r="C45" s="24">
        <v>11085.0</v>
      </c>
      <c r="D45" s="24">
        <v>8410.0</v>
      </c>
      <c r="E45" s="24">
        <v>7609.0</v>
      </c>
      <c r="F45" s="24">
        <v>8227.0</v>
      </c>
      <c r="G45" s="24">
        <v>7792.0</v>
      </c>
      <c r="H45" s="24">
        <v>16019.0</v>
      </c>
      <c r="I45" s="25"/>
      <c r="J45" s="26">
        <v>-12.0522</v>
      </c>
      <c r="K45" s="26">
        <v>-63.5675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1100320.0</v>
      </c>
      <c r="B46" s="18" t="s">
        <v>4544</v>
      </c>
      <c r="C46" s="19">
        <v>23874.0</v>
      </c>
      <c r="D46" s="19">
        <v>11327.0</v>
      </c>
      <c r="E46" s="19">
        <v>10497.0</v>
      </c>
      <c r="F46" s="19">
        <v>8471.0</v>
      </c>
      <c r="G46" s="19">
        <v>13353.0</v>
      </c>
      <c r="H46" s="19">
        <v>21824.0</v>
      </c>
      <c r="I46" s="20"/>
      <c r="J46" s="21">
        <v>-11.6936</v>
      </c>
      <c r="K46" s="21">
        <v>-62.7114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1101500.0</v>
      </c>
      <c r="B47" s="23" t="s">
        <v>4545</v>
      </c>
      <c r="C47" s="24">
        <v>11655.0</v>
      </c>
      <c r="D47" s="24">
        <v>6090.0</v>
      </c>
      <c r="E47" s="24">
        <v>5559.0</v>
      </c>
      <c r="F47" s="24">
        <v>4407.0</v>
      </c>
      <c r="G47" s="24">
        <v>7242.0</v>
      </c>
      <c r="H47" s="24">
        <v>11649.0</v>
      </c>
      <c r="I47" s="25"/>
      <c r="J47" s="26">
        <v>-11.7981</v>
      </c>
      <c r="K47" s="26">
        <v>-63.0311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1101559.0</v>
      </c>
      <c r="B48" s="18" t="s">
        <v>4546</v>
      </c>
      <c r="C48" s="19">
        <v>5618.0</v>
      </c>
      <c r="D48" s="19">
        <v>2544.0</v>
      </c>
      <c r="E48" s="19">
        <v>2349.0</v>
      </c>
      <c r="F48" s="19">
        <v>1718.0</v>
      </c>
      <c r="G48" s="19">
        <v>3175.0</v>
      </c>
      <c r="H48" s="19">
        <v>4893.0</v>
      </c>
      <c r="I48" s="20"/>
      <c r="J48" s="21">
        <v>-10.9175</v>
      </c>
      <c r="K48" s="21">
        <v>-62.2494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1101609.0</v>
      </c>
      <c r="B49" s="23" t="s">
        <v>4547</v>
      </c>
      <c r="C49" s="24">
        <v>11140.0</v>
      </c>
      <c r="D49" s="24">
        <v>5649.0</v>
      </c>
      <c r="E49" s="24">
        <v>4995.0</v>
      </c>
      <c r="F49" s="24">
        <v>1980.0</v>
      </c>
      <c r="G49" s="24">
        <v>8664.0</v>
      </c>
      <c r="H49" s="24">
        <v>10644.0</v>
      </c>
      <c r="I49" s="25"/>
      <c r="J49" s="26">
        <v>-10.2389</v>
      </c>
      <c r="K49" s="26">
        <v>-62.3583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1101708.0</v>
      </c>
      <c r="B50" s="18" t="s">
        <v>4548</v>
      </c>
      <c r="C50" s="19">
        <v>14880.0</v>
      </c>
      <c r="D50" s="19">
        <v>6729.0</v>
      </c>
      <c r="E50" s="19">
        <v>6240.0</v>
      </c>
      <c r="F50" s="19">
        <v>5141.0</v>
      </c>
      <c r="G50" s="19">
        <v>7828.0</v>
      </c>
      <c r="H50" s="19">
        <v>12969.0</v>
      </c>
      <c r="I50" s="20"/>
      <c r="J50" s="21">
        <v>-11.1406</v>
      </c>
      <c r="K50" s="21">
        <v>-62.3608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1101757.0</v>
      </c>
      <c r="B51" s="23" t="s">
        <v>4549</v>
      </c>
      <c r="C51" s="24">
        <v>7737.0</v>
      </c>
      <c r="D51" s="24">
        <v>4972.0</v>
      </c>
      <c r="E51" s="24">
        <v>4389.0</v>
      </c>
      <c r="F51" s="24">
        <v>3184.0</v>
      </c>
      <c r="G51" s="24">
        <v>6177.0</v>
      </c>
      <c r="H51" s="24">
        <v>9361.0</v>
      </c>
      <c r="I51" s="25"/>
      <c r="J51" s="26">
        <v>-9.8631</v>
      </c>
      <c r="K51" s="26">
        <v>-62.1856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1101807.0</v>
      </c>
      <c r="B52" s="18" t="s">
        <v>4550</v>
      </c>
      <c r="C52" s="19">
        <v>9863.0</v>
      </c>
      <c r="D52" s="19">
        <v>4249.0</v>
      </c>
      <c r="E52" s="19">
        <v>3969.0</v>
      </c>
      <c r="F52" s="19">
        <v>2276.0</v>
      </c>
      <c r="G52" s="19">
        <v>5942.0</v>
      </c>
      <c r="H52" s="19">
        <v>8218.0</v>
      </c>
      <c r="I52" s="20"/>
      <c r="J52" s="21">
        <v>-10.4478</v>
      </c>
      <c r="K52" s="21">
        <v>-62.1342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65">
        <v>1100304.0</v>
      </c>
      <c r="B53" s="67" t="s">
        <v>4551</v>
      </c>
      <c r="C53" s="68">
        <v>53598.0</v>
      </c>
      <c r="D53" s="68">
        <v>37779.0</v>
      </c>
      <c r="E53" s="68">
        <v>38408.0</v>
      </c>
      <c r="F53" s="68">
        <v>72212.0</v>
      </c>
      <c r="G53" s="68">
        <v>3975.0</v>
      </c>
      <c r="H53" s="68">
        <v>76187.0</v>
      </c>
      <c r="I53" s="25"/>
      <c r="J53" s="26">
        <v>-12.7406</v>
      </c>
      <c r="K53" s="26">
        <v>-60.1458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70" t="s">
        <v>81</v>
      </c>
      <c r="B54" s="71" t="s">
        <v>4552</v>
      </c>
      <c r="C54" s="72">
        <f t="shared" ref="C54:H54" si="1">SUM(C2:C53)</f>
        <v>1379787</v>
      </c>
      <c r="D54" s="72">
        <f t="shared" si="1"/>
        <v>793224</v>
      </c>
      <c r="E54" s="72">
        <f t="shared" si="1"/>
        <v>767277</v>
      </c>
      <c r="F54" s="72">
        <f t="shared" si="1"/>
        <v>1142648</v>
      </c>
      <c r="G54" s="72">
        <f t="shared" si="1"/>
        <v>417853</v>
      </c>
      <c r="H54" s="72">
        <f t="shared" si="1"/>
        <v>1560501</v>
      </c>
      <c r="I54" s="73">
        <f>COUNTA($A$2:A53)</f>
        <v>52</v>
      </c>
      <c r="J54" s="74"/>
      <c r="K54" s="74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9.5" customHeight="1">
      <c r="A55" s="152" t="s">
        <v>4553</v>
      </c>
      <c r="B55" s="153"/>
      <c r="C55" s="154"/>
      <c r="D55" s="154"/>
      <c r="E55" s="154"/>
      <c r="F55" s="154"/>
      <c r="G55" s="154"/>
      <c r="H55" s="154"/>
      <c r="I55" s="25"/>
      <c r="J55" s="26"/>
      <c r="K55" s="26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2.0" customHeight="1">
      <c r="A56" s="78"/>
      <c r="B56" s="78"/>
      <c r="C56" s="79"/>
      <c r="D56" s="79"/>
      <c r="E56" s="79"/>
      <c r="F56" s="79"/>
      <c r="G56" s="79"/>
      <c r="H56" s="79"/>
      <c r="I56" s="4"/>
      <c r="J56" s="77"/>
      <c r="K56" s="7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0" customHeight="1">
      <c r="A57" s="78"/>
      <c r="B57" s="78"/>
      <c r="C57" s="79"/>
      <c r="D57" s="79"/>
      <c r="E57" s="79"/>
      <c r="F57" s="79"/>
      <c r="G57" s="79"/>
      <c r="H57" s="79"/>
      <c r="I57" s="4"/>
      <c r="J57" s="77"/>
      <c r="K57" s="7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0" customHeight="1">
      <c r="A58" s="78"/>
      <c r="B58" s="78"/>
      <c r="C58" s="79"/>
      <c r="D58" s="79"/>
      <c r="E58" s="79"/>
      <c r="F58" s="79"/>
      <c r="G58" s="79"/>
      <c r="H58" s="79"/>
      <c r="I58" s="4"/>
      <c r="J58" s="77"/>
      <c r="K58" s="7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0" customHeight="1">
      <c r="A59" s="78"/>
      <c r="B59" s="78"/>
      <c r="C59" s="79"/>
      <c r="D59" s="79"/>
      <c r="E59" s="79"/>
      <c r="F59" s="79"/>
      <c r="G59" s="79"/>
      <c r="H59" s="79"/>
      <c r="I59" s="4"/>
      <c r="J59" s="77"/>
      <c r="K59" s="7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0" customHeight="1">
      <c r="A60" s="78"/>
      <c r="B60" s="78"/>
      <c r="C60" s="79"/>
      <c r="D60" s="79"/>
      <c r="E60" s="79"/>
      <c r="F60" s="79"/>
      <c r="G60" s="79"/>
      <c r="H60" s="79"/>
      <c r="I60" s="4"/>
      <c r="J60" s="77"/>
      <c r="K60" s="7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0" customHeight="1">
      <c r="A61" s="78"/>
      <c r="B61" s="78"/>
      <c r="C61" s="79"/>
      <c r="D61" s="79"/>
      <c r="E61" s="79"/>
      <c r="F61" s="79"/>
      <c r="G61" s="79"/>
      <c r="H61" s="79"/>
      <c r="I61" s="4"/>
      <c r="J61" s="77"/>
      <c r="K61" s="7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0" customHeight="1">
      <c r="A62" s="78"/>
      <c r="B62" s="78"/>
      <c r="C62" s="79"/>
      <c r="D62" s="79"/>
      <c r="E62" s="79"/>
      <c r="F62" s="79"/>
      <c r="G62" s="79"/>
      <c r="H62" s="79"/>
      <c r="I62" s="4"/>
      <c r="J62" s="77"/>
      <c r="K62" s="7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0" customHeight="1">
      <c r="A63" s="78"/>
      <c r="B63" s="78"/>
      <c r="C63" s="79"/>
      <c r="D63" s="79"/>
      <c r="E63" s="79"/>
      <c r="F63" s="79"/>
      <c r="G63" s="79"/>
      <c r="H63" s="79"/>
      <c r="I63" s="4"/>
      <c r="J63" s="77"/>
      <c r="K63" s="7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0" customHeight="1">
      <c r="A64" s="78"/>
      <c r="B64" s="78"/>
      <c r="C64" s="79"/>
      <c r="D64" s="79"/>
      <c r="E64" s="79"/>
      <c r="F64" s="79"/>
      <c r="G64" s="79"/>
      <c r="H64" s="79"/>
      <c r="I64" s="4"/>
      <c r="J64" s="77"/>
      <c r="K64" s="7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0" customHeight="1">
      <c r="A65" s="78"/>
      <c r="B65" s="78"/>
      <c r="C65" s="79"/>
      <c r="D65" s="79"/>
      <c r="E65" s="79"/>
      <c r="F65" s="79"/>
      <c r="G65" s="79"/>
      <c r="H65" s="79"/>
      <c r="I65" s="4"/>
      <c r="J65" s="77"/>
      <c r="K65" s="7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2010&amp;CRONDÔNIA&amp;RDE</oddHeader>
  </headerFooter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1400050.0</v>
      </c>
      <c r="B2" s="18" t="s">
        <v>3929</v>
      </c>
      <c r="C2" s="19">
        <v>17907.0</v>
      </c>
      <c r="D2" s="19">
        <v>8592.0</v>
      </c>
      <c r="E2" s="19">
        <v>7694.0</v>
      </c>
      <c r="F2" s="19">
        <v>4780.0</v>
      </c>
      <c r="G2" s="19">
        <v>11506.0</v>
      </c>
      <c r="H2" s="19">
        <v>16286.0</v>
      </c>
      <c r="I2" s="20"/>
      <c r="J2" s="21">
        <v>24.1042</v>
      </c>
      <c r="K2" s="21">
        <v>-61.4975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1400027.0</v>
      </c>
      <c r="B3" s="23" t="s">
        <v>4554</v>
      </c>
      <c r="C3" s="24">
        <v>5294.0</v>
      </c>
      <c r="D3" s="24">
        <v>4995.0</v>
      </c>
      <c r="E3" s="24">
        <v>4335.0</v>
      </c>
      <c r="F3" s="24">
        <v>1219.0</v>
      </c>
      <c r="G3" s="24">
        <v>8111.0</v>
      </c>
      <c r="H3" s="24">
        <v>9330.0</v>
      </c>
      <c r="I3" s="25"/>
      <c r="J3" s="26">
        <v>32.3478</v>
      </c>
      <c r="K3" s="26">
        <v>-61.3706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1400100.0</v>
      </c>
      <c r="B4" s="18" t="s">
        <v>2548</v>
      </c>
      <c r="C4" s="19">
        <v>200568.0</v>
      </c>
      <c r="D4" s="19">
        <v>140808.0</v>
      </c>
      <c r="E4" s="19">
        <v>143450.0</v>
      </c>
      <c r="F4" s="19">
        <v>277754.0</v>
      </c>
      <c r="G4" s="19">
        <v>6504.0</v>
      </c>
      <c r="H4" s="19">
        <v>284258.0</v>
      </c>
      <c r="I4" s="20"/>
      <c r="J4" s="21">
        <v>23.1803</v>
      </c>
      <c r="K4" s="21">
        <v>-60.6733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1400159.0</v>
      </c>
      <c r="B5" s="23" t="s">
        <v>1946</v>
      </c>
      <c r="C5" s="24">
        <v>9326.0</v>
      </c>
      <c r="D5" s="24">
        <v>5883.0</v>
      </c>
      <c r="E5" s="24">
        <v>5068.0</v>
      </c>
      <c r="F5" s="24">
        <v>3716.0</v>
      </c>
      <c r="G5" s="24">
        <v>7235.0</v>
      </c>
      <c r="H5" s="24">
        <v>10951.0</v>
      </c>
      <c r="I5" s="25"/>
      <c r="J5" s="26">
        <v>31.6403</v>
      </c>
      <c r="K5" s="26">
        <v>-59.8333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1400175.0</v>
      </c>
      <c r="B6" s="18" t="s">
        <v>4555</v>
      </c>
      <c r="C6" s="19">
        <v>8571.0</v>
      </c>
      <c r="D6" s="19">
        <v>7470.0</v>
      </c>
      <c r="E6" s="19">
        <v>6308.0</v>
      </c>
      <c r="F6" s="19">
        <v>2257.0</v>
      </c>
      <c r="G6" s="19">
        <v>11521.0</v>
      </c>
      <c r="H6" s="19">
        <v>13778.0</v>
      </c>
      <c r="I6" s="20"/>
      <c r="J6" s="21">
        <v>22.3897</v>
      </c>
      <c r="K6" s="21">
        <v>-60.5975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1400209.0</v>
      </c>
      <c r="B7" s="23" t="s">
        <v>4556</v>
      </c>
      <c r="C7" s="24">
        <v>14286.0</v>
      </c>
      <c r="D7" s="24">
        <v>9725.0</v>
      </c>
      <c r="E7" s="24">
        <v>8659.0</v>
      </c>
      <c r="F7" s="24">
        <v>10889.0</v>
      </c>
      <c r="G7" s="24">
        <v>7495.0</v>
      </c>
      <c r="H7" s="24">
        <v>18384.0</v>
      </c>
      <c r="I7" s="25"/>
      <c r="J7" s="26">
        <v>13.1839</v>
      </c>
      <c r="K7" s="26">
        <v>-61.1281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1400233.0</v>
      </c>
      <c r="B8" s="18" t="s">
        <v>4557</v>
      </c>
      <c r="C8" s="19">
        <v>5692.0</v>
      </c>
      <c r="D8" s="19">
        <v>4309.0</v>
      </c>
      <c r="E8" s="19">
        <v>3805.0</v>
      </c>
      <c r="F8" s="19">
        <v>3324.0</v>
      </c>
      <c r="G8" s="19">
        <v>4790.0</v>
      </c>
      <c r="H8" s="19">
        <v>8114.0</v>
      </c>
      <c r="I8" s="20"/>
      <c r="J8" s="21">
        <v>4.1161</v>
      </c>
      <c r="K8" s="21">
        <v>-59.6956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1400282.0</v>
      </c>
      <c r="B9" s="23" t="s">
        <v>600</v>
      </c>
      <c r="C9" s="24">
        <v>4781.0</v>
      </c>
      <c r="D9" s="24">
        <v>4593.0</v>
      </c>
      <c r="E9" s="24">
        <v>4083.0</v>
      </c>
      <c r="F9" s="24">
        <v>4078.0</v>
      </c>
      <c r="G9" s="24">
        <v>4598.0</v>
      </c>
      <c r="H9" s="24">
        <v>8676.0</v>
      </c>
      <c r="I9" s="25"/>
      <c r="J9" s="26">
        <v>20.8178</v>
      </c>
      <c r="K9" s="26">
        <v>-61.0411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1400308.0</v>
      </c>
      <c r="B10" s="18" t="s">
        <v>4558</v>
      </c>
      <c r="C10" s="19">
        <v>11247.0</v>
      </c>
      <c r="D10" s="19">
        <v>7872.0</v>
      </c>
      <c r="E10" s="19">
        <v>6942.0</v>
      </c>
      <c r="F10" s="19">
        <v>8944.0</v>
      </c>
      <c r="G10" s="19">
        <v>5870.0</v>
      </c>
      <c r="H10" s="19">
        <v>14814.0</v>
      </c>
      <c r="I10" s="20"/>
      <c r="J10" s="21">
        <v>21.57</v>
      </c>
      <c r="K10" s="21">
        <v>-60.9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1400407.0</v>
      </c>
      <c r="B11" s="23" t="s">
        <v>4559</v>
      </c>
      <c r="C11" s="24">
        <v>6138.0</v>
      </c>
      <c r="D11" s="24">
        <v>4670.0</v>
      </c>
      <c r="E11" s="24">
        <v>4256.0</v>
      </c>
      <c r="F11" s="24">
        <v>2311.0</v>
      </c>
      <c r="G11" s="24">
        <v>6615.0</v>
      </c>
      <c r="H11" s="24">
        <v>8926.0</v>
      </c>
      <c r="I11" s="25"/>
      <c r="J11" s="26">
        <v>34.1189</v>
      </c>
      <c r="K11" s="26">
        <v>-59.6228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1400456.0</v>
      </c>
      <c r="B12" s="18" t="s">
        <v>4560</v>
      </c>
      <c r="C12" s="19">
        <v>6990.0</v>
      </c>
      <c r="D12" s="19">
        <v>5418.0</v>
      </c>
      <c r="E12" s="19">
        <v>5030.0</v>
      </c>
      <c r="F12" s="19">
        <v>4516.0</v>
      </c>
      <c r="G12" s="19">
        <v>5932.0</v>
      </c>
      <c r="H12" s="19">
        <v>10448.0</v>
      </c>
      <c r="I12" s="20"/>
      <c r="J12" s="21">
        <v>41.5686</v>
      </c>
      <c r="K12" s="21">
        <v>-61.1464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1400472.0</v>
      </c>
      <c r="B13" s="23" t="s">
        <v>4561</v>
      </c>
      <c r="C13" s="24">
        <v>17393.0</v>
      </c>
      <c r="D13" s="24">
        <v>13672.0</v>
      </c>
      <c r="E13" s="24">
        <v>11915.0</v>
      </c>
      <c r="F13" s="24">
        <v>10679.0</v>
      </c>
      <c r="G13" s="24">
        <v>14908.0</v>
      </c>
      <c r="H13" s="24">
        <v>25587.0</v>
      </c>
      <c r="I13" s="25"/>
      <c r="J13" s="26">
        <v>4.0539</v>
      </c>
      <c r="K13" s="26">
        <v>-60.4181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1400506.0</v>
      </c>
      <c r="B14" s="18" t="s">
        <v>4562</v>
      </c>
      <c r="C14" s="19">
        <v>5091.0</v>
      </c>
      <c r="D14" s="19">
        <v>3556.0</v>
      </c>
      <c r="E14" s="19">
        <v>3222.0</v>
      </c>
      <c r="F14" s="19">
        <v>4775.0</v>
      </c>
      <c r="G14" s="19">
        <v>2003.0</v>
      </c>
      <c r="H14" s="19">
        <v>6778.0</v>
      </c>
      <c r="I14" s="20"/>
      <c r="J14" s="21">
        <v>4.0494</v>
      </c>
      <c r="K14" s="21">
        <v>-59.9114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1400605.0</v>
      </c>
      <c r="B15" s="23" t="s">
        <v>4563</v>
      </c>
      <c r="C15" s="24">
        <v>5311.0</v>
      </c>
      <c r="D15" s="24">
        <v>3568.0</v>
      </c>
      <c r="E15" s="24">
        <v>3182.0</v>
      </c>
      <c r="F15" s="24">
        <v>4455.0</v>
      </c>
      <c r="G15" s="24">
        <v>2295.0</v>
      </c>
      <c r="H15" s="24">
        <v>6750.0</v>
      </c>
      <c r="I15" s="25"/>
      <c r="J15" s="26">
        <v>9.9925</v>
      </c>
      <c r="K15" s="26">
        <v>-60.0175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36">
        <v>1400704.0</v>
      </c>
      <c r="B16" s="137" t="s">
        <v>4564</v>
      </c>
      <c r="C16" s="138">
        <v>5802.0</v>
      </c>
      <c r="D16" s="138">
        <v>4212.0</v>
      </c>
      <c r="E16" s="138">
        <v>3935.0</v>
      </c>
      <c r="F16" s="138">
        <v>1083.0</v>
      </c>
      <c r="G16" s="138">
        <v>7064.0</v>
      </c>
      <c r="H16" s="138">
        <v>8147.0</v>
      </c>
      <c r="I16" s="20"/>
      <c r="J16" s="21">
        <v>42.4044</v>
      </c>
      <c r="K16" s="21">
        <v>-60.1678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70" t="s">
        <v>81</v>
      </c>
      <c r="B17" s="71" t="s">
        <v>70</v>
      </c>
      <c r="C17" s="72">
        <f t="shared" ref="C17:H17" si="1">SUM(C2:C16)</f>
        <v>324397</v>
      </c>
      <c r="D17" s="72">
        <f t="shared" si="1"/>
        <v>229343</v>
      </c>
      <c r="E17" s="72">
        <f t="shared" si="1"/>
        <v>221884</v>
      </c>
      <c r="F17" s="72">
        <f t="shared" si="1"/>
        <v>344780</v>
      </c>
      <c r="G17" s="72">
        <f t="shared" si="1"/>
        <v>106447</v>
      </c>
      <c r="H17" s="72">
        <f t="shared" si="1"/>
        <v>451227</v>
      </c>
      <c r="I17" s="73">
        <f>COUNTA($A$2:A16)</f>
        <v>15</v>
      </c>
      <c r="J17" s="74"/>
      <c r="K17" s="74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 ht="19.5" customHeight="1">
      <c r="A18" s="139" t="s">
        <v>4565</v>
      </c>
      <c r="B18" s="132"/>
      <c r="C18" s="146"/>
      <c r="D18" s="146"/>
      <c r="E18" s="146"/>
      <c r="F18" s="146"/>
      <c r="G18" s="146"/>
      <c r="H18" s="146"/>
      <c r="I18" s="4"/>
      <c r="J18" s="26"/>
      <c r="K18" s="26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2.0" customHeight="1">
      <c r="A19" s="78"/>
      <c r="B19" s="78"/>
      <c r="C19" s="79"/>
      <c r="D19" s="79"/>
      <c r="E19" s="79"/>
      <c r="F19" s="79"/>
      <c r="G19" s="79"/>
      <c r="H19" s="79"/>
      <c r="I19" s="4"/>
      <c r="J19" s="77"/>
      <c r="K19" s="77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2.0" customHeight="1">
      <c r="A20" s="78"/>
      <c r="B20" s="78"/>
      <c r="C20" s="79"/>
      <c r="D20" s="79"/>
      <c r="E20" s="79"/>
      <c r="F20" s="79"/>
      <c r="G20" s="79"/>
      <c r="H20" s="79"/>
      <c r="I20" s="4"/>
      <c r="J20" s="77"/>
      <c r="K20" s="77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2.0" customHeight="1">
      <c r="A21" s="78"/>
      <c r="B21" s="78"/>
      <c r="C21" s="79"/>
      <c r="D21" s="79"/>
      <c r="E21" s="79"/>
      <c r="F21" s="79"/>
      <c r="G21" s="79"/>
      <c r="H21" s="79"/>
      <c r="I21" s="4"/>
      <c r="J21" s="77"/>
      <c r="K21" s="77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2.0" customHeight="1">
      <c r="A22" s="78"/>
      <c r="B22" s="78"/>
      <c r="C22" s="79"/>
      <c r="D22" s="79"/>
      <c r="E22" s="79"/>
      <c r="F22" s="79"/>
      <c r="G22" s="79"/>
      <c r="H22" s="79"/>
      <c r="I22" s="4"/>
      <c r="J22" s="77"/>
      <c r="K22" s="77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2.0" customHeight="1">
      <c r="A23" s="78"/>
      <c r="B23" s="78"/>
      <c r="C23" s="79"/>
      <c r="D23" s="79"/>
      <c r="E23" s="79"/>
      <c r="F23" s="79"/>
      <c r="G23" s="79"/>
      <c r="H23" s="79"/>
      <c r="I23" s="4"/>
      <c r="J23" s="77"/>
      <c r="K23" s="77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2.0" customHeight="1">
      <c r="A24" s="78"/>
      <c r="B24" s="78"/>
      <c r="C24" s="79"/>
      <c r="D24" s="79"/>
      <c r="E24" s="79"/>
      <c r="F24" s="79"/>
      <c r="G24" s="79"/>
      <c r="H24" s="79"/>
      <c r="I24" s="4"/>
      <c r="J24" s="77"/>
      <c r="K24" s="77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2.0" customHeight="1">
      <c r="A25" s="78"/>
      <c r="B25" s="78"/>
      <c r="C25" s="79"/>
      <c r="D25" s="79"/>
      <c r="E25" s="79"/>
      <c r="F25" s="79"/>
      <c r="G25" s="79"/>
      <c r="H25" s="79"/>
      <c r="I25" s="4"/>
      <c r="J25" s="77"/>
      <c r="K25" s="77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2.0" customHeight="1">
      <c r="A26" s="78"/>
      <c r="B26" s="78"/>
      <c r="C26" s="79"/>
      <c r="D26" s="79"/>
      <c r="E26" s="79"/>
      <c r="F26" s="79"/>
      <c r="G26" s="79"/>
      <c r="H26" s="79"/>
      <c r="I26" s="4"/>
      <c r="J26" s="77"/>
      <c r="K26" s="77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2.0" customHeight="1">
      <c r="A27" s="78"/>
      <c r="B27" s="78"/>
      <c r="C27" s="79"/>
      <c r="D27" s="79"/>
      <c r="E27" s="79"/>
      <c r="F27" s="79"/>
      <c r="G27" s="79"/>
      <c r="H27" s="79"/>
      <c r="I27" s="4"/>
      <c r="J27" s="77"/>
      <c r="K27" s="7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2.0" customHeight="1">
      <c r="A28" s="78"/>
      <c r="B28" s="78"/>
      <c r="C28" s="79"/>
      <c r="D28" s="79"/>
      <c r="E28" s="79"/>
      <c r="F28" s="79"/>
      <c r="G28" s="79"/>
      <c r="H28" s="79"/>
      <c r="I28" s="4"/>
      <c r="J28" s="77"/>
      <c r="K28" s="7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2.0" customHeight="1">
      <c r="A29" s="78"/>
      <c r="B29" s="78"/>
      <c r="C29" s="79"/>
      <c r="D29" s="79"/>
      <c r="E29" s="79"/>
      <c r="F29" s="79"/>
      <c r="G29" s="79"/>
      <c r="H29" s="79"/>
      <c r="I29" s="4"/>
      <c r="J29" s="77"/>
      <c r="K29" s="7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2.0" customHeight="1">
      <c r="A30" s="78"/>
      <c r="B30" s="78"/>
      <c r="C30" s="79"/>
      <c r="D30" s="79"/>
      <c r="E30" s="79"/>
      <c r="F30" s="79"/>
      <c r="G30" s="79"/>
      <c r="H30" s="79"/>
      <c r="I30" s="4"/>
      <c r="J30" s="77"/>
      <c r="K30" s="7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2.0" customHeight="1">
      <c r="A31" s="78"/>
      <c r="B31" s="78"/>
      <c r="C31" s="79"/>
      <c r="D31" s="79"/>
      <c r="E31" s="79"/>
      <c r="F31" s="79"/>
      <c r="G31" s="79"/>
      <c r="H31" s="79"/>
      <c r="I31" s="4"/>
      <c r="J31" s="77"/>
      <c r="K31" s="7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2.0" customHeight="1">
      <c r="A32" s="78"/>
      <c r="B32" s="78"/>
      <c r="C32" s="79"/>
      <c r="D32" s="79"/>
      <c r="E32" s="79"/>
      <c r="F32" s="79"/>
      <c r="G32" s="79"/>
      <c r="H32" s="79"/>
      <c r="I32" s="4"/>
      <c r="J32" s="77"/>
      <c r="K32" s="7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2.0" customHeight="1">
      <c r="A33" s="78"/>
      <c r="B33" s="78"/>
      <c r="C33" s="79"/>
      <c r="D33" s="79"/>
      <c r="E33" s="79"/>
      <c r="F33" s="79"/>
      <c r="G33" s="79"/>
      <c r="H33" s="79"/>
      <c r="I33" s="4"/>
      <c r="J33" s="77"/>
      <c r="K33" s="7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2.0" customHeight="1">
      <c r="A34" s="78"/>
      <c r="B34" s="78"/>
      <c r="C34" s="79"/>
      <c r="D34" s="79"/>
      <c r="E34" s="79"/>
      <c r="F34" s="79"/>
      <c r="G34" s="79"/>
      <c r="H34" s="79"/>
      <c r="I34" s="4"/>
      <c r="J34" s="77"/>
      <c r="K34" s="7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2.0" customHeight="1">
      <c r="A35" s="78"/>
      <c r="B35" s="78"/>
      <c r="C35" s="79"/>
      <c r="D35" s="79"/>
      <c r="E35" s="79"/>
      <c r="F35" s="79"/>
      <c r="G35" s="79"/>
      <c r="H35" s="79"/>
      <c r="I35" s="4"/>
      <c r="J35" s="77"/>
      <c r="K35" s="7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2.0" customHeight="1">
      <c r="A36" s="78"/>
      <c r="B36" s="78"/>
      <c r="C36" s="79"/>
      <c r="D36" s="79"/>
      <c r="E36" s="79"/>
      <c r="F36" s="79"/>
      <c r="G36" s="79"/>
      <c r="H36" s="79"/>
      <c r="I36" s="4"/>
      <c r="J36" s="77"/>
      <c r="K36" s="7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2.0" customHeight="1">
      <c r="A37" s="78"/>
      <c r="B37" s="78"/>
      <c r="C37" s="79"/>
      <c r="D37" s="79"/>
      <c r="E37" s="79"/>
      <c r="F37" s="79"/>
      <c r="G37" s="79"/>
      <c r="H37" s="79"/>
      <c r="I37" s="4"/>
      <c r="J37" s="77"/>
      <c r="K37" s="7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2.0" customHeight="1">
      <c r="A38" s="78"/>
      <c r="B38" s="78"/>
      <c r="C38" s="79"/>
      <c r="D38" s="79"/>
      <c r="E38" s="79"/>
      <c r="F38" s="79"/>
      <c r="G38" s="79"/>
      <c r="H38" s="79"/>
      <c r="I38" s="4"/>
      <c r="J38" s="77"/>
      <c r="K38" s="7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2.0" customHeight="1">
      <c r="A39" s="78"/>
      <c r="B39" s="78"/>
      <c r="C39" s="79"/>
      <c r="D39" s="79"/>
      <c r="E39" s="79"/>
      <c r="F39" s="79"/>
      <c r="G39" s="79"/>
      <c r="H39" s="79"/>
      <c r="I39" s="4"/>
      <c r="J39" s="77"/>
      <c r="K39" s="7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2.0" customHeight="1">
      <c r="A40" s="78"/>
      <c r="B40" s="78"/>
      <c r="C40" s="79"/>
      <c r="D40" s="79"/>
      <c r="E40" s="79"/>
      <c r="F40" s="79"/>
      <c r="G40" s="79"/>
      <c r="H40" s="79"/>
      <c r="I40" s="4"/>
      <c r="J40" s="77"/>
      <c r="K40" s="77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2.0" customHeight="1">
      <c r="A41" s="78"/>
      <c r="B41" s="78"/>
      <c r="C41" s="79"/>
      <c r="D41" s="79"/>
      <c r="E41" s="79"/>
      <c r="F41" s="79"/>
      <c r="G41" s="79"/>
      <c r="H41" s="79"/>
      <c r="I41" s="4"/>
      <c r="J41" s="77"/>
      <c r="K41" s="77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2.0" customHeight="1">
      <c r="A42" s="78"/>
      <c r="B42" s="78"/>
      <c r="C42" s="79"/>
      <c r="D42" s="79"/>
      <c r="E42" s="79"/>
      <c r="F42" s="79"/>
      <c r="G42" s="79"/>
      <c r="H42" s="79"/>
      <c r="I42" s="4"/>
      <c r="J42" s="77"/>
      <c r="K42" s="77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2.0" customHeight="1">
      <c r="A43" s="78"/>
      <c r="B43" s="78"/>
      <c r="C43" s="79"/>
      <c r="D43" s="79"/>
      <c r="E43" s="79"/>
      <c r="F43" s="79"/>
      <c r="G43" s="79"/>
      <c r="H43" s="79"/>
      <c r="I43" s="4"/>
      <c r="J43" s="77"/>
      <c r="K43" s="77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2.0" customHeight="1">
      <c r="A44" s="78"/>
      <c r="B44" s="78"/>
      <c r="C44" s="79"/>
      <c r="D44" s="79"/>
      <c r="E44" s="79"/>
      <c r="F44" s="79"/>
      <c r="G44" s="79"/>
      <c r="H44" s="79"/>
      <c r="I44" s="4"/>
      <c r="J44" s="77"/>
      <c r="K44" s="77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2.0" customHeight="1">
      <c r="A45" s="78"/>
      <c r="B45" s="78"/>
      <c r="C45" s="79"/>
      <c r="D45" s="79"/>
      <c r="E45" s="79"/>
      <c r="F45" s="79"/>
      <c r="G45" s="79"/>
      <c r="H45" s="79"/>
      <c r="I45" s="4"/>
      <c r="J45" s="77"/>
      <c r="K45" s="77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2.0" customHeight="1">
      <c r="A46" s="78"/>
      <c r="B46" s="78"/>
      <c r="C46" s="79"/>
      <c r="D46" s="79"/>
      <c r="E46" s="79"/>
      <c r="F46" s="79"/>
      <c r="G46" s="79"/>
      <c r="H46" s="79"/>
      <c r="I46" s="4"/>
      <c r="J46" s="77"/>
      <c r="K46" s="77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2.0" customHeight="1">
      <c r="A47" s="78"/>
      <c r="B47" s="78"/>
      <c r="C47" s="79"/>
      <c r="D47" s="79"/>
      <c r="E47" s="79"/>
      <c r="F47" s="79"/>
      <c r="G47" s="79"/>
      <c r="H47" s="79"/>
      <c r="I47" s="4"/>
      <c r="J47" s="77"/>
      <c r="K47" s="77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2.0" customHeight="1">
      <c r="A48" s="78"/>
      <c r="B48" s="78"/>
      <c r="C48" s="79"/>
      <c r="D48" s="79"/>
      <c r="E48" s="79"/>
      <c r="F48" s="79"/>
      <c r="G48" s="79"/>
      <c r="H48" s="79"/>
      <c r="I48" s="4"/>
      <c r="J48" s="77"/>
      <c r="K48" s="77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2.0" customHeight="1">
      <c r="A49" s="78"/>
      <c r="B49" s="78"/>
      <c r="C49" s="79"/>
      <c r="D49" s="79"/>
      <c r="E49" s="79"/>
      <c r="F49" s="79"/>
      <c r="G49" s="79"/>
      <c r="H49" s="79"/>
      <c r="I49" s="4"/>
      <c r="J49" s="77"/>
      <c r="K49" s="77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2.0" customHeight="1">
      <c r="A50" s="78"/>
      <c r="B50" s="78"/>
      <c r="C50" s="79"/>
      <c r="D50" s="79"/>
      <c r="E50" s="79"/>
      <c r="F50" s="79"/>
      <c r="G50" s="79"/>
      <c r="H50" s="79"/>
      <c r="I50" s="4"/>
      <c r="J50" s="77"/>
      <c r="K50" s="77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2.0" customHeight="1">
      <c r="A51" s="78"/>
      <c r="B51" s="78"/>
      <c r="C51" s="79"/>
      <c r="D51" s="79"/>
      <c r="E51" s="79"/>
      <c r="F51" s="79"/>
      <c r="G51" s="79"/>
      <c r="H51" s="79"/>
      <c r="I51" s="4"/>
      <c r="J51" s="77"/>
      <c r="K51" s="77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2.0" customHeight="1">
      <c r="A52" s="78"/>
      <c r="B52" s="78"/>
      <c r="C52" s="79"/>
      <c r="D52" s="79"/>
      <c r="E52" s="79"/>
      <c r="F52" s="79"/>
      <c r="G52" s="79"/>
      <c r="H52" s="79"/>
      <c r="I52" s="4"/>
      <c r="J52" s="77"/>
      <c r="K52" s="77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2.0" customHeight="1">
      <c r="A53" s="78"/>
      <c r="B53" s="78"/>
      <c r="C53" s="79"/>
      <c r="D53" s="79"/>
      <c r="E53" s="79"/>
      <c r="F53" s="79"/>
      <c r="G53" s="79"/>
      <c r="H53" s="79"/>
      <c r="I53" s="4"/>
      <c r="J53" s="77"/>
      <c r="K53" s="7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2.0" customHeight="1">
      <c r="A54" s="78"/>
      <c r="B54" s="78"/>
      <c r="C54" s="79"/>
      <c r="D54" s="79"/>
      <c r="E54" s="79"/>
      <c r="F54" s="79"/>
      <c r="G54" s="79"/>
      <c r="H54" s="79"/>
      <c r="I54" s="4"/>
      <c r="J54" s="77"/>
      <c r="K54" s="77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2.0" customHeight="1">
      <c r="A55" s="78"/>
      <c r="B55" s="78"/>
      <c r="C55" s="79"/>
      <c r="D55" s="79"/>
      <c r="E55" s="79"/>
      <c r="F55" s="79"/>
      <c r="G55" s="79"/>
      <c r="H55" s="79"/>
      <c r="I55" s="4"/>
      <c r="J55" s="77"/>
      <c r="K55" s="77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2.0" customHeight="1">
      <c r="A56" s="78"/>
      <c r="B56" s="78"/>
      <c r="C56" s="79"/>
      <c r="D56" s="79"/>
      <c r="E56" s="79"/>
      <c r="F56" s="79"/>
      <c r="G56" s="79"/>
      <c r="H56" s="79"/>
      <c r="I56" s="4"/>
      <c r="J56" s="77"/>
      <c r="K56" s="7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2.0" customHeight="1">
      <c r="A57" s="78"/>
      <c r="B57" s="78"/>
      <c r="C57" s="79"/>
      <c r="D57" s="79"/>
      <c r="E57" s="79"/>
      <c r="F57" s="79"/>
      <c r="G57" s="79"/>
      <c r="H57" s="79"/>
      <c r="I57" s="4"/>
      <c r="J57" s="77"/>
      <c r="K57" s="7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2.0" customHeight="1">
      <c r="A58" s="78"/>
      <c r="B58" s="78"/>
      <c r="C58" s="79"/>
      <c r="D58" s="79"/>
      <c r="E58" s="79"/>
      <c r="F58" s="79"/>
      <c r="G58" s="79"/>
      <c r="H58" s="79"/>
      <c r="I58" s="4"/>
      <c r="J58" s="77"/>
      <c r="K58" s="7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2.0" customHeight="1">
      <c r="A59" s="78"/>
      <c r="B59" s="78"/>
      <c r="C59" s="79"/>
      <c r="D59" s="79"/>
      <c r="E59" s="79"/>
      <c r="F59" s="79"/>
      <c r="G59" s="79"/>
      <c r="H59" s="79"/>
      <c r="I59" s="4"/>
      <c r="J59" s="77"/>
      <c r="K59" s="7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2.0" customHeight="1">
      <c r="A60" s="78"/>
      <c r="B60" s="78"/>
      <c r="C60" s="79"/>
      <c r="D60" s="79"/>
      <c r="E60" s="79"/>
      <c r="F60" s="79"/>
      <c r="G60" s="79"/>
      <c r="H60" s="79"/>
      <c r="I60" s="4"/>
      <c r="J60" s="77"/>
      <c r="K60" s="7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2.0" customHeight="1">
      <c r="A61" s="78"/>
      <c r="B61" s="78"/>
      <c r="C61" s="79"/>
      <c r="D61" s="79"/>
      <c r="E61" s="79"/>
      <c r="F61" s="79"/>
      <c r="G61" s="79"/>
      <c r="H61" s="79"/>
      <c r="I61" s="4"/>
      <c r="J61" s="77"/>
      <c r="K61" s="7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2.0" customHeight="1">
      <c r="A62" s="78"/>
      <c r="B62" s="78"/>
      <c r="C62" s="79"/>
      <c r="D62" s="79"/>
      <c r="E62" s="79"/>
      <c r="F62" s="79"/>
      <c r="G62" s="79"/>
      <c r="H62" s="79"/>
      <c r="I62" s="4"/>
      <c r="J62" s="77"/>
      <c r="K62" s="7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2.0" customHeight="1">
      <c r="A63" s="78"/>
      <c r="B63" s="78"/>
      <c r="C63" s="79"/>
      <c r="D63" s="79"/>
      <c r="E63" s="79"/>
      <c r="F63" s="79"/>
      <c r="G63" s="79"/>
      <c r="H63" s="79"/>
      <c r="I63" s="4"/>
      <c r="J63" s="77"/>
      <c r="K63" s="7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2.0" customHeight="1">
      <c r="A64" s="78"/>
      <c r="B64" s="78"/>
      <c r="C64" s="79"/>
      <c r="D64" s="79"/>
      <c r="E64" s="79"/>
      <c r="F64" s="79"/>
      <c r="G64" s="79"/>
      <c r="H64" s="79"/>
      <c r="I64" s="4"/>
      <c r="J64" s="77"/>
      <c r="K64" s="7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2.0" customHeight="1">
      <c r="A65" s="78"/>
      <c r="B65" s="78"/>
      <c r="C65" s="79"/>
      <c r="D65" s="79"/>
      <c r="E65" s="79"/>
      <c r="F65" s="79"/>
      <c r="G65" s="79"/>
      <c r="H65" s="79"/>
      <c r="I65" s="4"/>
      <c r="J65" s="77"/>
      <c r="K65" s="7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2.0" customHeight="1">
      <c r="A66" s="78"/>
      <c r="B66" s="78"/>
      <c r="C66" s="79"/>
      <c r="D66" s="79"/>
      <c r="E66" s="79"/>
      <c r="F66" s="79"/>
      <c r="G66" s="79"/>
      <c r="H66" s="79"/>
      <c r="I66" s="4"/>
      <c r="J66" s="77"/>
      <c r="K66" s="7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2.0" customHeight="1">
      <c r="A67" s="78"/>
      <c r="B67" s="78"/>
      <c r="C67" s="79"/>
      <c r="D67" s="79"/>
      <c r="E67" s="79"/>
      <c r="F67" s="79"/>
      <c r="G67" s="79"/>
      <c r="H67" s="79"/>
      <c r="I67" s="4"/>
      <c r="J67" s="77"/>
      <c r="K67" s="7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2.0" customHeight="1">
      <c r="A68" s="78"/>
      <c r="B68" s="78"/>
      <c r="C68" s="79"/>
      <c r="D68" s="79"/>
      <c r="E68" s="79"/>
      <c r="F68" s="79"/>
      <c r="G68" s="79"/>
      <c r="H68" s="79"/>
      <c r="I68" s="4"/>
      <c r="J68" s="77"/>
      <c r="K68" s="7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2.0" customHeight="1">
      <c r="A69" s="78"/>
      <c r="B69" s="78"/>
      <c r="C69" s="79"/>
      <c r="D69" s="79"/>
      <c r="E69" s="79"/>
      <c r="F69" s="79"/>
      <c r="G69" s="79"/>
      <c r="H69" s="79"/>
      <c r="I69" s="4"/>
      <c r="J69" s="77"/>
      <c r="K69" s="7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2.0" customHeight="1">
      <c r="A70" s="78"/>
      <c r="B70" s="78"/>
      <c r="C70" s="79"/>
      <c r="D70" s="79"/>
      <c r="E70" s="79"/>
      <c r="F70" s="79"/>
      <c r="G70" s="79"/>
      <c r="H70" s="79"/>
      <c r="I70" s="4"/>
      <c r="J70" s="77"/>
      <c r="K70" s="7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2.0" customHeight="1">
      <c r="A71" s="78"/>
      <c r="B71" s="78"/>
      <c r="C71" s="79"/>
      <c r="D71" s="79"/>
      <c r="E71" s="79"/>
      <c r="F71" s="79"/>
      <c r="G71" s="79"/>
      <c r="H71" s="79"/>
      <c r="I71" s="4"/>
      <c r="J71" s="77"/>
      <c r="K71" s="7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2.0" customHeight="1">
      <c r="A72" s="78"/>
      <c r="B72" s="78"/>
      <c r="C72" s="79"/>
      <c r="D72" s="79"/>
      <c r="E72" s="79"/>
      <c r="F72" s="79"/>
      <c r="G72" s="79"/>
      <c r="H72" s="79"/>
      <c r="I72" s="4"/>
      <c r="J72" s="77"/>
      <c r="K72" s="7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2.0" customHeight="1">
      <c r="A73" s="78"/>
      <c r="B73" s="78"/>
      <c r="C73" s="79"/>
      <c r="D73" s="79"/>
      <c r="E73" s="79"/>
      <c r="F73" s="79"/>
      <c r="G73" s="79"/>
      <c r="H73" s="79"/>
      <c r="I73" s="4"/>
      <c r="J73" s="77"/>
      <c r="K73" s="7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2.0" customHeight="1">
      <c r="A74" s="78"/>
      <c r="B74" s="78"/>
      <c r="C74" s="79"/>
      <c r="D74" s="79"/>
      <c r="E74" s="79"/>
      <c r="F74" s="79"/>
      <c r="G74" s="79"/>
      <c r="H74" s="79"/>
      <c r="I74" s="4"/>
      <c r="J74" s="77"/>
      <c r="K74" s="7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2.0" customHeight="1">
      <c r="A75" s="78"/>
      <c r="B75" s="78"/>
      <c r="C75" s="79"/>
      <c r="D75" s="79"/>
      <c r="E75" s="79"/>
      <c r="F75" s="79"/>
      <c r="G75" s="79"/>
      <c r="H75" s="79"/>
      <c r="I75" s="4"/>
      <c r="J75" s="77"/>
      <c r="K75" s="7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2.0" customHeight="1">
      <c r="A76" s="78"/>
      <c r="B76" s="78"/>
      <c r="C76" s="79"/>
      <c r="D76" s="79"/>
      <c r="E76" s="79"/>
      <c r="F76" s="79"/>
      <c r="G76" s="79"/>
      <c r="H76" s="79"/>
      <c r="I76" s="4"/>
      <c r="J76" s="77"/>
      <c r="K76" s="7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2.0" customHeight="1">
      <c r="A77" s="78"/>
      <c r="B77" s="78"/>
      <c r="C77" s="79"/>
      <c r="D77" s="79"/>
      <c r="E77" s="79"/>
      <c r="F77" s="79"/>
      <c r="G77" s="79"/>
      <c r="H77" s="79"/>
      <c r="I77" s="4"/>
      <c r="J77" s="77"/>
      <c r="K77" s="7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2.0" customHeight="1">
      <c r="A78" s="78"/>
      <c r="B78" s="78"/>
      <c r="C78" s="79"/>
      <c r="D78" s="79"/>
      <c r="E78" s="79"/>
      <c r="F78" s="79"/>
      <c r="G78" s="79"/>
      <c r="H78" s="79"/>
      <c r="I78" s="4"/>
      <c r="J78" s="77"/>
      <c r="K78" s="7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2010&amp;CRORAIMA&amp;RDE</oddHeader>
  </headerFooter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4200051.0</v>
      </c>
      <c r="B2" s="18" t="s">
        <v>4566</v>
      </c>
      <c r="C2" s="19">
        <v>2775.0</v>
      </c>
      <c r="D2" s="19">
        <v>1382.0</v>
      </c>
      <c r="E2" s="19">
        <v>1271.0</v>
      </c>
      <c r="F2" s="19">
        <v>724.0</v>
      </c>
      <c r="G2" s="19">
        <v>1929.0</v>
      </c>
      <c r="H2" s="19">
        <v>2653.0</v>
      </c>
      <c r="I2" s="20"/>
      <c r="J2" s="21">
        <v>-27.6111</v>
      </c>
      <c r="K2" s="21">
        <v>-51.0225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4200101.0</v>
      </c>
      <c r="B3" s="23" t="s">
        <v>4567</v>
      </c>
      <c r="C3" s="24">
        <v>16440.0</v>
      </c>
      <c r="D3" s="24">
        <v>8628.0</v>
      </c>
      <c r="E3" s="24">
        <v>8472.0</v>
      </c>
      <c r="F3" s="24">
        <v>9570.0</v>
      </c>
      <c r="G3" s="24">
        <v>7530.0</v>
      </c>
      <c r="H3" s="24">
        <v>17100.0</v>
      </c>
      <c r="I3" s="25"/>
      <c r="J3" s="26">
        <v>-26.5647</v>
      </c>
      <c r="K3" s="26">
        <v>-52.3283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4200200.0</v>
      </c>
      <c r="B4" s="18" t="s">
        <v>4568</v>
      </c>
      <c r="C4" s="19">
        <v>7810.0</v>
      </c>
      <c r="D4" s="19">
        <v>4703.0</v>
      </c>
      <c r="E4" s="19">
        <v>4625.0</v>
      </c>
      <c r="F4" s="19">
        <v>5964.0</v>
      </c>
      <c r="G4" s="19">
        <v>3364.0</v>
      </c>
      <c r="H4" s="19">
        <v>9328.0</v>
      </c>
      <c r="I4" s="20"/>
      <c r="J4" s="21">
        <v>-27.4117</v>
      </c>
      <c r="K4" s="21">
        <v>-49.8256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4200309.0</v>
      </c>
      <c r="B5" s="23" t="s">
        <v>4569</v>
      </c>
      <c r="C5" s="24">
        <v>4257.0</v>
      </c>
      <c r="D5" s="24">
        <v>2496.0</v>
      </c>
      <c r="E5" s="24">
        <v>2405.0</v>
      </c>
      <c r="F5" s="24">
        <v>1855.0</v>
      </c>
      <c r="G5" s="24">
        <v>3046.0</v>
      </c>
      <c r="H5" s="24">
        <v>4901.0</v>
      </c>
      <c r="I5" s="25"/>
      <c r="J5" s="26">
        <v>-27.265</v>
      </c>
      <c r="K5" s="26">
        <v>-49.7111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4200408.0</v>
      </c>
      <c r="B6" s="18" t="s">
        <v>4570</v>
      </c>
      <c r="C6" s="19">
        <v>6843.0</v>
      </c>
      <c r="D6" s="19">
        <v>3551.0</v>
      </c>
      <c r="E6" s="19">
        <v>3409.0</v>
      </c>
      <c r="F6" s="19">
        <v>3436.0</v>
      </c>
      <c r="G6" s="19">
        <v>3524.0</v>
      </c>
      <c r="H6" s="19">
        <v>6960.0</v>
      </c>
      <c r="I6" s="20"/>
      <c r="J6" s="21">
        <v>-26.9978</v>
      </c>
      <c r="K6" s="21">
        <v>-51.5561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4200507.0</v>
      </c>
      <c r="B7" s="23" t="s">
        <v>4571</v>
      </c>
      <c r="C7" s="24">
        <v>5782.0</v>
      </c>
      <c r="D7" s="24">
        <v>3124.0</v>
      </c>
      <c r="E7" s="24">
        <v>2985.0</v>
      </c>
      <c r="F7" s="24">
        <v>3236.0</v>
      </c>
      <c r="G7" s="24">
        <v>2873.0</v>
      </c>
      <c r="H7" s="24">
        <v>6109.0</v>
      </c>
      <c r="I7" s="25"/>
      <c r="J7" s="26">
        <v>-27.0703</v>
      </c>
      <c r="K7" s="26">
        <v>-52.9867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4200556.0</v>
      </c>
      <c r="B8" s="18" t="s">
        <v>4572</v>
      </c>
      <c r="C8" s="19">
        <v>2525.0</v>
      </c>
      <c r="D8" s="19">
        <v>1279.0</v>
      </c>
      <c r="E8" s="19">
        <v>1145.0</v>
      </c>
      <c r="F8" s="19">
        <v>981.0</v>
      </c>
      <c r="G8" s="19">
        <v>1443.0</v>
      </c>
      <c r="H8" s="19">
        <v>2424.0</v>
      </c>
      <c r="I8" s="20"/>
      <c r="J8" s="21">
        <v>-26.88</v>
      </c>
      <c r="K8" s="21">
        <v>-52.8592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4200606.0</v>
      </c>
      <c r="B9" s="23" t="s">
        <v>4573</v>
      </c>
      <c r="C9" s="24">
        <v>5390.0</v>
      </c>
      <c r="D9" s="24">
        <v>2808.0</v>
      </c>
      <c r="E9" s="24">
        <v>2738.0</v>
      </c>
      <c r="F9" s="24">
        <v>2327.0</v>
      </c>
      <c r="G9" s="24">
        <v>3219.0</v>
      </c>
      <c r="H9" s="24">
        <v>5546.0</v>
      </c>
      <c r="I9" s="25"/>
      <c r="J9" s="26">
        <v>-27.6939</v>
      </c>
      <c r="K9" s="26">
        <v>-48.8236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4200705.0</v>
      </c>
      <c r="B10" s="18" t="s">
        <v>4574</v>
      </c>
      <c r="C10" s="19">
        <v>8857.0</v>
      </c>
      <c r="D10" s="19">
        <v>4784.0</v>
      </c>
      <c r="E10" s="19">
        <v>4626.0</v>
      </c>
      <c r="F10" s="19">
        <v>2868.0</v>
      </c>
      <c r="G10" s="19">
        <v>6542.0</v>
      </c>
      <c r="H10" s="19">
        <v>9410.0</v>
      </c>
      <c r="I10" s="20"/>
      <c r="J10" s="21">
        <v>-27.7003</v>
      </c>
      <c r="K10" s="21">
        <v>-49.3336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4200754.0</v>
      </c>
      <c r="B11" s="23" t="s">
        <v>4575</v>
      </c>
      <c r="C11" s="24">
        <v>2098.0</v>
      </c>
      <c r="D11" s="24">
        <v>1005.0</v>
      </c>
      <c r="E11" s="24">
        <v>1000.0</v>
      </c>
      <c r="F11" s="24">
        <v>605.0</v>
      </c>
      <c r="G11" s="24">
        <v>1400.0</v>
      </c>
      <c r="H11" s="24">
        <v>2005.0</v>
      </c>
      <c r="I11" s="25"/>
      <c r="J11" s="26">
        <v>-27.4575</v>
      </c>
      <c r="K11" s="26">
        <v>-51.8789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4200804.0</v>
      </c>
      <c r="B12" s="18" t="s">
        <v>1045</v>
      </c>
      <c r="C12" s="19">
        <v>7133.0</v>
      </c>
      <c r="D12" s="19">
        <v>3231.0</v>
      </c>
      <c r="E12" s="19">
        <v>3147.0</v>
      </c>
      <c r="F12" s="19">
        <v>2588.0</v>
      </c>
      <c r="G12" s="19">
        <v>3790.0</v>
      </c>
      <c r="H12" s="19">
        <v>6378.0</v>
      </c>
      <c r="I12" s="20"/>
      <c r="J12" s="21">
        <v>-20.8058</v>
      </c>
      <c r="K12" s="21">
        <v>-40.6456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4200903.0</v>
      </c>
      <c r="B13" s="23" t="s">
        <v>4576</v>
      </c>
      <c r="C13" s="24">
        <v>5776.0</v>
      </c>
      <c r="D13" s="24">
        <v>2765.0</v>
      </c>
      <c r="E13" s="24">
        <v>2485.0</v>
      </c>
      <c r="F13" s="24">
        <v>1123.0</v>
      </c>
      <c r="G13" s="24">
        <v>4127.0</v>
      </c>
      <c r="H13" s="24">
        <v>5250.0</v>
      </c>
      <c r="I13" s="25"/>
      <c r="J13" s="26">
        <v>-27.5686</v>
      </c>
      <c r="K13" s="26">
        <v>-48.9853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4201000.0</v>
      </c>
      <c r="B14" s="18" t="s">
        <v>4577</v>
      </c>
      <c r="C14" s="19">
        <v>10273.0</v>
      </c>
      <c r="D14" s="19">
        <v>4342.0</v>
      </c>
      <c r="E14" s="19">
        <v>4285.0</v>
      </c>
      <c r="F14" s="19">
        <v>4555.0</v>
      </c>
      <c r="G14" s="19">
        <v>4072.0</v>
      </c>
      <c r="H14" s="19">
        <v>8627.0</v>
      </c>
      <c r="I14" s="20"/>
      <c r="J14" s="21">
        <v>-27.6892</v>
      </c>
      <c r="K14" s="21">
        <v>-51.13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4201109.0</v>
      </c>
      <c r="B15" s="23" t="s">
        <v>4578</v>
      </c>
      <c r="C15" s="24">
        <v>3234.0</v>
      </c>
      <c r="D15" s="24">
        <v>1675.0</v>
      </c>
      <c r="E15" s="24">
        <v>1539.0</v>
      </c>
      <c r="F15" s="24">
        <v>1315.0</v>
      </c>
      <c r="G15" s="24">
        <v>1899.0</v>
      </c>
      <c r="H15" s="24">
        <v>3214.0</v>
      </c>
      <c r="I15" s="25"/>
      <c r="J15" s="26">
        <v>-27.9019</v>
      </c>
      <c r="K15" s="26">
        <v>-49.1286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4201208.0</v>
      </c>
      <c r="B16" s="18" t="s">
        <v>1893</v>
      </c>
      <c r="C16" s="19">
        <v>6434.0</v>
      </c>
      <c r="D16" s="19">
        <v>3754.0</v>
      </c>
      <c r="E16" s="19">
        <v>3701.0</v>
      </c>
      <c r="F16" s="19">
        <v>2338.0</v>
      </c>
      <c r="G16" s="19">
        <v>5117.0</v>
      </c>
      <c r="H16" s="19">
        <v>7455.0</v>
      </c>
      <c r="I16" s="20"/>
      <c r="J16" s="21">
        <v>-21.3181</v>
      </c>
      <c r="K16" s="21">
        <v>-43.7467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4201257.0</v>
      </c>
      <c r="B17" s="23" t="s">
        <v>4579</v>
      </c>
      <c r="C17" s="24">
        <v>8520.0</v>
      </c>
      <c r="D17" s="24">
        <v>4880.0</v>
      </c>
      <c r="E17" s="24">
        <v>4725.0</v>
      </c>
      <c r="F17" s="24">
        <v>4295.0</v>
      </c>
      <c r="G17" s="24">
        <v>5310.0</v>
      </c>
      <c r="H17" s="24">
        <v>9605.0</v>
      </c>
      <c r="I17" s="25"/>
      <c r="J17" s="26">
        <v>-27.0356</v>
      </c>
      <c r="K17" s="26">
        <v>-49.3897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4201273.0</v>
      </c>
      <c r="B18" s="18" t="s">
        <v>4580</v>
      </c>
      <c r="C18" s="19">
        <v>4160.0</v>
      </c>
      <c r="D18" s="19">
        <v>2133.0</v>
      </c>
      <c r="E18" s="19">
        <v>2060.0</v>
      </c>
      <c r="F18" s="19">
        <v>1307.0</v>
      </c>
      <c r="G18" s="19">
        <v>2886.0</v>
      </c>
      <c r="H18" s="19">
        <v>4193.0</v>
      </c>
      <c r="I18" s="20"/>
      <c r="J18" s="21">
        <v>-27.1603</v>
      </c>
      <c r="K18" s="21">
        <v>-52.1417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4201307.0</v>
      </c>
      <c r="B19" s="23" t="s">
        <v>4581</v>
      </c>
      <c r="C19" s="24">
        <v>23645.0</v>
      </c>
      <c r="D19" s="24">
        <v>12640.0</v>
      </c>
      <c r="E19" s="24">
        <v>12174.0</v>
      </c>
      <c r="F19" s="24">
        <v>23359.0</v>
      </c>
      <c r="G19" s="24">
        <v>1455.0</v>
      </c>
      <c r="H19" s="24">
        <v>24814.0</v>
      </c>
      <c r="I19" s="25"/>
      <c r="J19" s="26">
        <v>-26.37</v>
      </c>
      <c r="K19" s="26">
        <v>-48.7222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4201406.0</v>
      </c>
      <c r="B20" s="18" t="s">
        <v>4582</v>
      </c>
      <c r="C20" s="19">
        <v>54706.0</v>
      </c>
      <c r="D20" s="19">
        <v>30154.0</v>
      </c>
      <c r="E20" s="19">
        <v>31185.0</v>
      </c>
      <c r="F20" s="19">
        <v>50551.0</v>
      </c>
      <c r="G20" s="19">
        <v>10788.0</v>
      </c>
      <c r="H20" s="19">
        <v>61339.0</v>
      </c>
      <c r="I20" s="20"/>
      <c r="J20" s="21">
        <v>-28.9347</v>
      </c>
      <c r="K20" s="21">
        <v>-49.4858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4201505.0</v>
      </c>
      <c r="B21" s="23" t="s">
        <v>4583</v>
      </c>
      <c r="C21" s="24">
        <v>6873.0</v>
      </c>
      <c r="D21" s="24">
        <v>3912.0</v>
      </c>
      <c r="E21" s="24">
        <v>3818.0</v>
      </c>
      <c r="F21" s="24">
        <v>4871.0</v>
      </c>
      <c r="G21" s="24">
        <v>2859.0</v>
      </c>
      <c r="H21" s="24">
        <v>7730.0</v>
      </c>
      <c r="I21" s="25"/>
      <c r="J21" s="26">
        <v>-28.2619</v>
      </c>
      <c r="K21" s="26">
        <v>-49.0175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4201604.0</v>
      </c>
      <c r="B22" s="18" t="s">
        <v>4584</v>
      </c>
      <c r="C22" s="19">
        <v>3490.0</v>
      </c>
      <c r="D22" s="19">
        <v>1746.0</v>
      </c>
      <c r="E22" s="19">
        <v>1754.0</v>
      </c>
      <c r="F22" s="19">
        <v>2397.0</v>
      </c>
      <c r="G22" s="19">
        <v>1103.0</v>
      </c>
      <c r="H22" s="19">
        <v>3500.0</v>
      </c>
      <c r="I22" s="20"/>
      <c r="J22" s="21">
        <v>-26.9328</v>
      </c>
      <c r="K22" s="21">
        <v>-51.3392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4201653.0</v>
      </c>
      <c r="B23" s="23" t="s">
        <v>4585</v>
      </c>
      <c r="C23" s="24">
        <v>2305.0</v>
      </c>
      <c r="D23" s="24">
        <v>1226.0</v>
      </c>
      <c r="E23" s="24">
        <v>1030.0</v>
      </c>
      <c r="F23" s="24">
        <v>497.0</v>
      </c>
      <c r="G23" s="24">
        <v>1759.0</v>
      </c>
      <c r="H23" s="24">
        <v>2256.0</v>
      </c>
      <c r="I23" s="25"/>
      <c r="J23" s="26">
        <v>-27.0744</v>
      </c>
      <c r="K23" s="26">
        <v>-52.4558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4201703.0</v>
      </c>
      <c r="B24" s="18" t="s">
        <v>4586</v>
      </c>
      <c r="C24" s="19">
        <v>6934.0</v>
      </c>
      <c r="D24" s="19">
        <v>3682.0</v>
      </c>
      <c r="E24" s="19">
        <v>3737.0</v>
      </c>
      <c r="F24" s="19">
        <v>6460.0</v>
      </c>
      <c r="G24" s="19">
        <v>959.0</v>
      </c>
      <c r="H24" s="19">
        <v>7419.0</v>
      </c>
      <c r="I24" s="20"/>
      <c r="J24" s="21">
        <v>-26.9553</v>
      </c>
      <c r="K24" s="21">
        <v>-49.3756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4201802.0</v>
      </c>
      <c r="B25" s="23" t="s">
        <v>4587</v>
      </c>
      <c r="C25" s="24">
        <v>3429.0</v>
      </c>
      <c r="D25" s="24">
        <v>1661.0</v>
      </c>
      <c r="E25" s="24">
        <v>1639.0</v>
      </c>
      <c r="F25" s="24">
        <v>1368.0</v>
      </c>
      <c r="G25" s="24">
        <v>1932.0</v>
      </c>
      <c r="H25" s="24">
        <v>3300.0</v>
      </c>
      <c r="I25" s="25"/>
      <c r="J25" s="26">
        <v>-27.42</v>
      </c>
      <c r="K25" s="26">
        <v>-49.7811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4201901.0</v>
      </c>
      <c r="B26" s="18" t="s">
        <v>474</v>
      </c>
      <c r="C26" s="19">
        <v>5474.0</v>
      </c>
      <c r="D26" s="19">
        <v>2825.0</v>
      </c>
      <c r="E26" s="19">
        <v>2727.0</v>
      </c>
      <c r="F26" s="19">
        <v>1931.0</v>
      </c>
      <c r="G26" s="19">
        <v>3621.0</v>
      </c>
      <c r="H26" s="19">
        <v>5552.0</v>
      </c>
      <c r="I26" s="20"/>
      <c r="J26" s="21">
        <v>-6.9425</v>
      </c>
      <c r="K26" s="21">
        <v>-38.9675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4201950.0</v>
      </c>
      <c r="B27" s="23" t="s">
        <v>4588</v>
      </c>
      <c r="C27" s="24">
        <v>6043.0</v>
      </c>
      <c r="D27" s="24">
        <v>4745.0</v>
      </c>
      <c r="E27" s="24">
        <v>4845.0</v>
      </c>
      <c r="F27" s="24">
        <v>9395.0</v>
      </c>
      <c r="G27" s="24">
        <v>195.0</v>
      </c>
      <c r="H27" s="24">
        <v>9590.0</v>
      </c>
      <c r="I27" s="25"/>
      <c r="J27" s="26">
        <v>-28.9839</v>
      </c>
      <c r="K27" s="26">
        <v>-49.4128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4202057.0</v>
      </c>
      <c r="B28" s="137" t="s">
        <v>4589</v>
      </c>
      <c r="C28" s="138">
        <v>6045.0</v>
      </c>
      <c r="D28" s="138">
        <v>4170.0</v>
      </c>
      <c r="E28" s="138">
        <v>4253.0</v>
      </c>
      <c r="F28" s="138">
        <v>8029.0</v>
      </c>
      <c r="G28" s="138">
        <v>394.0</v>
      </c>
      <c r="H28" s="138">
        <v>8423.0</v>
      </c>
      <c r="I28" s="142"/>
      <c r="J28" s="21">
        <v>-26.4556</v>
      </c>
      <c r="K28" s="21">
        <v>-48.6119</v>
      </c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 ht="15.75" customHeight="1">
      <c r="A29" s="22">
        <v>4202008.0</v>
      </c>
      <c r="B29" s="23" t="s">
        <v>4590</v>
      </c>
      <c r="C29" s="24">
        <v>73455.0</v>
      </c>
      <c r="D29" s="24">
        <v>51393.0</v>
      </c>
      <c r="E29" s="24">
        <v>56714.0</v>
      </c>
      <c r="F29" s="24">
        <v>108107.0</v>
      </c>
      <c r="G29" s="24">
        <v>0.0</v>
      </c>
      <c r="H29" s="24">
        <v>108107.0</v>
      </c>
      <c r="I29" s="25"/>
      <c r="J29" s="26">
        <v>-26.9906</v>
      </c>
      <c r="K29" s="26">
        <v>-48.6347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4202073.0</v>
      </c>
      <c r="B30" s="18" t="s">
        <v>4591</v>
      </c>
      <c r="C30" s="19">
        <v>5450.0</v>
      </c>
      <c r="D30" s="19">
        <v>4091.0</v>
      </c>
      <c r="E30" s="19">
        <v>4153.0</v>
      </c>
      <c r="F30" s="19">
        <v>6371.0</v>
      </c>
      <c r="G30" s="19">
        <v>1873.0</v>
      </c>
      <c r="H30" s="19">
        <v>8244.0</v>
      </c>
      <c r="I30" s="20"/>
      <c r="J30" s="21">
        <v>-29.1567</v>
      </c>
      <c r="K30" s="21">
        <v>-49.5794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4212809.0</v>
      </c>
      <c r="B31" s="23" t="s">
        <v>4592</v>
      </c>
      <c r="C31" s="24">
        <v>10911.0</v>
      </c>
      <c r="D31" s="24">
        <v>8521.0</v>
      </c>
      <c r="E31" s="24">
        <v>8553.0</v>
      </c>
      <c r="F31" s="24">
        <v>15502.0</v>
      </c>
      <c r="G31" s="24">
        <v>1572.0</v>
      </c>
      <c r="H31" s="24">
        <v>17074.0</v>
      </c>
      <c r="I31" s="25"/>
      <c r="J31" s="26">
        <v>-26.7639</v>
      </c>
      <c r="K31" s="26">
        <v>-48.6717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4202081.0</v>
      </c>
      <c r="B32" s="18" t="s">
        <v>4593</v>
      </c>
      <c r="C32" s="19">
        <v>3177.0</v>
      </c>
      <c r="D32" s="19">
        <v>1534.0</v>
      </c>
      <c r="E32" s="19">
        <v>1372.0</v>
      </c>
      <c r="F32" s="19">
        <v>932.0</v>
      </c>
      <c r="G32" s="19">
        <v>1974.0</v>
      </c>
      <c r="H32" s="19">
        <v>2906.0</v>
      </c>
      <c r="I32" s="20"/>
      <c r="J32" s="21">
        <v>-26.7686</v>
      </c>
      <c r="K32" s="21">
        <v>-53.6383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4202099.0</v>
      </c>
      <c r="B33" s="23" t="s">
        <v>4594</v>
      </c>
      <c r="C33" s="24">
        <v>2118.0</v>
      </c>
      <c r="D33" s="24">
        <v>976.0</v>
      </c>
      <c r="E33" s="24">
        <v>902.0</v>
      </c>
      <c r="F33" s="24">
        <v>279.0</v>
      </c>
      <c r="G33" s="24">
        <v>1599.0</v>
      </c>
      <c r="H33" s="24">
        <v>1878.0</v>
      </c>
      <c r="I33" s="25"/>
      <c r="J33" s="26">
        <v>-22.4947</v>
      </c>
      <c r="K33" s="26">
        <v>-48.5581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4202107.0</v>
      </c>
      <c r="B34" s="18" t="s">
        <v>4595</v>
      </c>
      <c r="C34" s="19">
        <v>15530.0</v>
      </c>
      <c r="D34" s="19">
        <v>11122.0</v>
      </c>
      <c r="E34" s="19">
        <v>11281.0</v>
      </c>
      <c r="F34" s="19">
        <v>21337.0</v>
      </c>
      <c r="G34" s="19">
        <v>1066.0</v>
      </c>
      <c r="H34" s="19">
        <v>22403.0</v>
      </c>
      <c r="I34" s="20"/>
      <c r="J34" s="21">
        <v>-26.6322</v>
      </c>
      <c r="K34" s="21">
        <v>-48.6847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4202131.0</v>
      </c>
      <c r="B35" s="23" t="s">
        <v>4596</v>
      </c>
      <c r="C35" s="24">
        <v>5721.0</v>
      </c>
      <c r="D35" s="24">
        <v>3104.0</v>
      </c>
      <c r="E35" s="24">
        <v>2900.0</v>
      </c>
      <c r="F35" s="24">
        <v>847.0</v>
      </c>
      <c r="G35" s="24">
        <v>5157.0</v>
      </c>
      <c r="H35" s="24">
        <v>6004.0</v>
      </c>
      <c r="I35" s="25"/>
      <c r="J35" s="26">
        <v>-26.2733</v>
      </c>
      <c r="K35" s="26">
        <v>-50.4644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4202156.0</v>
      </c>
      <c r="B36" s="18" t="s">
        <v>431</v>
      </c>
      <c r="C36" s="19">
        <v>2588.0</v>
      </c>
      <c r="D36" s="19">
        <v>1358.0</v>
      </c>
      <c r="E36" s="19">
        <v>1277.0</v>
      </c>
      <c r="F36" s="19">
        <v>1273.0</v>
      </c>
      <c r="G36" s="19">
        <v>1362.0</v>
      </c>
      <c r="H36" s="19">
        <v>2635.0</v>
      </c>
      <c r="I36" s="20"/>
      <c r="J36" s="21">
        <v>-15.8631</v>
      </c>
      <c r="K36" s="21">
        <v>-38.8828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4202206.0</v>
      </c>
      <c r="B37" s="23" t="s">
        <v>4597</v>
      </c>
      <c r="C37" s="24">
        <v>9071.0</v>
      </c>
      <c r="D37" s="24">
        <v>5279.0</v>
      </c>
      <c r="E37" s="24">
        <v>5052.0</v>
      </c>
      <c r="F37" s="24">
        <v>5803.0</v>
      </c>
      <c r="G37" s="24">
        <v>4528.0</v>
      </c>
      <c r="H37" s="24">
        <v>10331.0</v>
      </c>
      <c r="I37" s="25"/>
      <c r="J37" s="26">
        <v>-26.7828</v>
      </c>
      <c r="K37" s="26">
        <v>-49.3644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4202305.0</v>
      </c>
      <c r="B38" s="18" t="s">
        <v>4598</v>
      </c>
      <c r="C38" s="19">
        <v>48077.0</v>
      </c>
      <c r="D38" s="19">
        <v>28691.0</v>
      </c>
      <c r="E38" s="19">
        <v>29547.0</v>
      </c>
      <c r="F38" s="19">
        <v>52806.0</v>
      </c>
      <c r="G38" s="19">
        <v>5432.0</v>
      </c>
      <c r="H38" s="19">
        <v>58238.0</v>
      </c>
      <c r="I38" s="20"/>
      <c r="J38" s="21">
        <v>-27.4942</v>
      </c>
      <c r="K38" s="21">
        <v>-48.6556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4202404.0</v>
      </c>
      <c r="B39" s="23" t="s">
        <v>4599</v>
      </c>
      <c r="C39" s="24">
        <v>261808.0</v>
      </c>
      <c r="D39" s="24">
        <v>151648.0</v>
      </c>
      <c r="E39" s="24">
        <v>157566.0</v>
      </c>
      <c r="F39" s="24">
        <v>294968.0</v>
      </c>
      <c r="G39" s="24">
        <v>14246.0</v>
      </c>
      <c r="H39" s="24">
        <v>309214.0</v>
      </c>
      <c r="I39" s="25"/>
      <c r="J39" s="26">
        <v>-26.9194</v>
      </c>
      <c r="K39" s="26">
        <v>-49.0661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4202438.0</v>
      </c>
      <c r="B40" s="18" t="s">
        <v>4600</v>
      </c>
      <c r="C40" s="19">
        <v>2980.0</v>
      </c>
      <c r="D40" s="19">
        <v>1700.0</v>
      </c>
      <c r="E40" s="19">
        <v>1590.0</v>
      </c>
      <c r="F40" s="19">
        <v>967.0</v>
      </c>
      <c r="G40" s="19">
        <v>2323.0</v>
      </c>
      <c r="H40" s="19">
        <v>3290.0</v>
      </c>
      <c r="I40" s="20"/>
      <c r="J40" s="21">
        <v>-27.7444</v>
      </c>
      <c r="K40" s="21">
        <v>-49.9444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4202503.0</v>
      </c>
      <c r="B41" s="23" t="s">
        <v>4601</v>
      </c>
      <c r="C41" s="24">
        <v>4079.0</v>
      </c>
      <c r="D41" s="24">
        <v>2254.0</v>
      </c>
      <c r="E41" s="24">
        <v>2146.0</v>
      </c>
      <c r="F41" s="24">
        <v>2397.0</v>
      </c>
      <c r="G41" s="24">
        <v>2003.0</v>
      </c>
      <c r="H41" s="24">
        <v>4400.0</v>
      </c>
      <c r="I41" s="25"/>
      <c r="J41" s="26">
        <v>-28.3369</v>
      </c>
      <c r="K41" s="26">
        <v>-49.6247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4202537.0</v>
      </c>
      <c r="B42" s="18" t="s">
        <v>2550</v>
      </c>
      <c r="C42" s="19">
        <v>2046.0</v>
      </c>
      <c r="D42" s="19">
        <v>1253.0</v>
      </c>
      <c r="E42" s="19">
        <v>1273.0</v>
      </c>
      <c r="F42" s="19">
        <v>1495.0</v>
      </c>
      <c r="G42" s="19">
        <v>1031.0</v>
      </c>
      <c r="H42" s="19">
        <v>2526.0</v>
      </c>
      <c r="I42" s="20"/>
      <c r="J42" s="21">
        <v>-5.9839</v>
      </c>
      <c r="K42" s="21">
        <v>-35.5814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4202578.0</v>
      </c>
      <c r="B43" s="23" t="s">
        <v>4602</v>
      </c>
      <c r="C43" s="24">
        <v>2150.0</v>
      </c>
      <c r="D43" s="24">
        <v>1078.0</v>
      </c>
      <c r="E43" s="24">
        <v>1054.0</v>
      </c>
      <c r="F43" s="24">
        <v>647.0</v>
      </c>
      <c r="G43" s="24">
        <v>1485.0</v>
      </c>
      <c r="H43" s="24">
        <v>2132.0</v>
      </c>
      <c r="I43" s="25"/>
      <c r="J43" s="26">
        <v>-26.6897</v>
      </c>
      <c r="K43" s="26">
        <v>-53.0983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4202602.0</v>
      </c>
      <c r="B44" s="18" t="s">
        <v>4603</v>
      </c>
      <c r="C44" s="19">
        <v>7967.0</v>
      </c>
      <c r="D44" s="19">
        <v>4513.0</v>
      </c>
      <c r="E44" s="19">
        <v>4429.0</v>
      </c>
      <c r="F44" s="19">
        <v>6417.0</v>
      </c>
      <c r="G44" s="19">
        <v>2525.0</v>
      </c>
      <c r="H44" s="19">
        <v>8942.0</v>
      </c>
      <c r="I44" s="20"/>
      <c r="J44" s="21">
        <v>-27.7972</v>
      </c>
      <c r="K44" s="21">
        <v>-49.4892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4202453.0</v>
      </c>
      <c r="B45" s="23" t="s">
        <v>4604</v>
      </c>
      <c r="C45" s="24">
        <v>8716.0</v>
      </c>
      <c r="D45" s="24">
        <v>7207.0</v>
      </c>
      <c r="E45" s="24">
        <v>7105.0</v>
      </c>
      <c r="F45" s="24">
        <v>14312.0</v>
      </c>
      <c r="G45" s="24">
        <v>0.0</v>
      </c>
      <c r="H45" s="24">
        <v>14312.0</v>
      </c>
      <c r="I45" s="25"/>
      <c r="J45" s="26">
        <v>-27.1317</v>
      </c>
      <c r="K45" s="26">
        <v>-48.5278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4202701.0</v>
      </c>
      <c r="B46" s="18" t="s">
        <v>4605</v>
      </c>
      <c r="C46" s="19">
        <v>3756.0</v>
      </c>
      <c r="D46" s="19">
        <v>2278.0</v>
      </c>
      <c r="E46" s="19">
        <v>2190.0</v>
      </c>
      <c r="F46" s="19">
        <v>1310.0</v>
      </c>
      <c r="G46" s="19">
        <v>3158.0</v>
      </c>
      <c r="H46" s="19">
        <v>4468.0</v>
      </c>
      <c r="I46" s="20"/>
      <c r="J46" s="21">
        <v>-27.1994</v>
      </c>
      <c r="K46" s="21">
        <v>-49.0747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4202800.0</v>
      </c>
      <c r="B47" s="23" t="s">
        <v>4606</v>
      </c>
      <c r="C47" s="24">
        <v>24802.0</v>
      </c>
      <c r="D47" s="24">
        <v>14535.0</v>
      </c>
      <c r="E47" s="24">
        <v>14483.0</v>
      </c>
      <c r="F47" s="24">
        <v>23383.0</v>
      </c>
      <c r="G47" s="24">
        <v>5635.0</v>
      </c>
      <c r="H47" s="24">
        <v>29018.0</v>
      </c>
      <c r="I47" s="25"/>
      <c r="J47" s="26">
        <v>-28.275</v>
      </c>
      <c r="K47" s="26">
        <v>-49.1656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4202859.0</v>
      </c>
      <c r="B48" s="18" t="s">
        <v>4607</v>
      </c>
      <c r="C48" s="19">
        <v>3187.0</v>
      </c>
      <c r="D48" s="19">
        <v>1765.0</v>
      </c>
      <c r="E48" s="19">
        <v>1692.0</v>
      </c>
      <c r="F48" s="19">
        <v>1898.0</v>
      </c>
      <c r="G48" s="19">
        <v>1559.0</v>
      </c>
      <c r="H48" s="19">
        <v>3457.0</v>
      </c>
      <c r="I48" s="20"/>
      <c r="J48" s="21">
        <v>-27.3578</v>
      </c>
      <c r="K48" s="21">
        <v>-49.8856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4202875.0</v>
      </c>
      <c r="B49" s="23" t="s">
        <v>4608</v>
      </c>
      <c r="C49" s="24">
        <v>3331.0</v>
      </c>
      <c r="D49" s="24">
        <v>1451.0</v>
      </c>
      <c r="E49" s="24">
        <v>1401.0</v>
      </c>
      <c r="F49" s="24">
        <v>707.0</v>
      </c>
      <c r="G49" s="24">
        <v>2145.0</v>
      </c>
      <c r="H49" s="24">
        <v>2852.0</v>
      </c>
      <c r="I49" s="25"/>
      <c r="J49" s="26">
        <v>-27.3058</v>
      </c>
      <c r="K49" s="26">
        <v>-50.8683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4202909.0</v>
      </c>
      <c r="B50" s="18" t="s">
        <v>4609</v>
      </c>
      <c r="C50" s="19">
        <v>76058.0</v>
      </c>
      <c r="D50" s="19">
        <v>52400.0</v>
      </c>
      <c r="E50" s="19">
        <v>53095.0</v>
      </c>
      <c r="F50" s="19">
        <v>102017.0</v>
      </c>
      <c r="G50" s="19">
        <v>3478.0</v>
      </c>
      <c r="H50" s="19">
        <v>105495.0</v>
      </c>
      <c r="I50" s="20"/>
      <c r="J50" s="21">
        <v>-27.0981</v>
      </c>
      <c r="K50" s="21">
        <v>-48.9175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4203006.0</v>
      </c>
      <c r="B51" s="23" t="s">
        <v>4610</v>
      </c>
      <c r="C51" s="24">
        <v>63322.0</v>
      </c>
      <c r="D51" s="24">
        <v>35026.0</v>
      </c>
      <c r="E51" s="24">
        <v>35709.0</v>
      </c>
      <c r="F51" s="24">
        <v>64431.0</v>
      </c>
      <c r="G51" s="24">
        <v>6304.0</v>
      </c>
      <c r="H51" s="24">
        <v>70735.0</v>
      </c>
      <c r="I51" s="25"/>
      <c r="J51" s="26">
        <v>-26.7753</v>
      </c>
      <c r="K51" s="26">
        <v>-51.015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4203105.0</v>
      </c>
      <c r="B52" s="18" t="s">
        <v>4611</v>
      </c>
      <c r="C52" s="19">
        <v>6354.0</v>
      </c>
      <c r="D52" s="19">
        <v>3143.0</v>
      </c>
      <c r="E52" s="19">
        <v>3075.0</v>
      </c>
      <c r="F52" s="19">
        <v>3578.0</v>
      </c>
      <c r="G52" s="19">
        <v>2640.0</v>
      </c>
      <c r="H52" s="19">
        <v>6218.0</v>
      </c>
      <c r="I52" s="20"/>
      <c r="J52" s="21">
        <v>-27.0717</v>
      </c>
      <c r="K52" s="21">
        <v>-53.2478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4203154.0</v>
      </c>
      <c r="B53" s="23" t="s">
        <v>4612</v>
      </c>
      <c r="C53" s="24">
        <v>3467.0</v>
      </c>
      <c r="D53" s="24">
        <v>1752.0</v>
      </c>
      <c r="E53" s="24">
        <v>1628.0</v>
      </c>
      <c r="F53" s="24">
        <v>2109.0</v>
      </c>
      <c r="G53" s="24">
        <v>1271.0</v>
      </c>
      <c r="H53" s="24">
        <v>3380.0</v>
      </c>
      <c r="I53" s="25"/>
      <c r="J53" s="26">
        <v>-26.5997</v>
      </c>
      <c r="K53" s="26">
        <v>-51.0972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4203204.0</v>
      </c>
      <c r="B54" s="18" t="s">
        <v>4613</v>
      </c>
      <c r="C54" s="19">
        <v>41445.0</v>
      </c>
      <c r="D54" s="19">
        <v>31111.0</v>
      </c>
      <c r="E54" s="19">
        <v>31178.0</v>
      </c>
      <c r="F54" s="19">
        <v>59157.0</v>
      </c>
      <c r="G54" s="19">
        <v>3132.0</v>
      </c>
      <c r="H54" s="19">
        <v>62289.0</v>
      </c>
      <c r="I54" s="20"/>
      <c r="J54" s="21">
        <v>-27.0253</v>
      </c>
      <c r="K54" s="21">
        <v>-48.6544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4203303.0</v>
      </c>
      <c r="B55" s="67" t="s">
        <v>221</v>
      </c>
      <c r="C55" s="68">
        <v>11634.0</v>
      </c>
      <c r="D55" s="68">
        <v>5971.0</v>
      </c>
      <c r="E55" s="68">
        <v>5777.0</v>
      </c>
      <c r="F55" s="68">
        <v>7237.0</v>
      </c>
      <c r="G55" s="68">
        <v>4511.0</v>
      </c>
      <c r="H55" s="68">
        <v>11748.0</v>
      </c>
      <c r="I55" s="147"/>
      <c r="J55" s="26">
        <v>-26.1925</v>
      </c>
      <c r="K55" s="26">
        <v>-49.2656</v>
      </c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ht="15.75" customHeight="1">
      <c r="A56" s="17">
        <v>4203402.0</v>
      </c>
      <c r="B56" s="18" t="s">
        <v>4614</v>
      </c>
      <c r="C56" s="19">
        <v>8051.0</v>
      </c>
      <c r="D56" s="19">
        <v>3850.0</v>
      </c>
      <c r="E56" s="19">
        <v>3636.0</v>
      </c>
      <c r="F56" s="19">
        <v>4410.0</v>
      </c>
      <c r="G56" s="19">
        <v>3076.0</v>
      </c>
      <c r="H56" s="19">
        <v>7486.0</v>
      </c>
      <c r="I56" s="20"/>
      <c r="J56" s="21">
        <v>-27.8992</v>
      </c>
      <c r="K56" s="21">
        <v>-50.7608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4203501.0</v>
      </c>
      <c r="B57" s="23" t="s">
        <v>4615</v>
      </c>
      <c r="C57" s="24">
        <v>10353.0</v>
      </c>
      <c r="D57" s="24">
        <v>4686.0</v>
      </c>
      <c r="E57" s="24">
        <v>4684.0</v>
      </c>
      <c r="F57" s="24">
        <v>6252.0</v>
      </c>
      <c r="G57" s="24">
        <v>3118.0</v>
      </c>
      <c r="H57" s="24">
        <v>9370.0</v>
      </c>
      <c r="I57" s="25"/>
      <c r="J57" s="26">
        <v>-26.3942</v>
      </c>
      <c r="K57" s="26">
        <v>-53.0781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4203600.0</v>
      </c>
      <c r="B58" s="18" t="s">
        <v>4616</v>
      </c>
      <c r="C58" s="19">
        <v>28729.0</v>
      </c>
      <c r="D58" s="19">
        <v>16257.0</v>
      </c>
      <c r="E58" s="19">
        <v>16572.0</v>
      </c>
      <c r="F58" s="19">
        <v>27065.0</v>
      </c>
      <c r="G58" s="19">
        <v>5764.0</v>
      </c>
      <c r="H58" s="19">
        <v>32829.0</v>
      </c>
      <c r="I58" s="20"/>
      <c r="J58" s="21">
        <v>-27.4017</v>
      </c>
      <c r="K58" s="21">
        <v>-51.225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4203709.0</v>
      </c>
      <c r="B59" s="23" t="s">
        <v>4617</v>
      </c>
      <c r="C59" s="24">
        <v>9004.0</v>
      </c>
      <c r="D59" s="24">
        <v>5372.0</v>
      </c>
      <c r="E59" s="24">
        <v>5231.0</v>
      </c>
      <c r="F59" s="24">
        <v>6726.0</v>
      </c>
      <c r="G59" s="24">
        <v>3877.0</v>
      </c>
      <c r="H59" s="24">
        <v>10603.0</v>
      </c>
      <c r="I59" s="25"/>
      <c r="J59" s="26">
        <v>-27.265</v>
      </c>
      <c r="K59" s="26">
        <v>-48.7678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4203808.0</v>
      </c>
      <c r="B60" s="18" t="s">
        <v>4618</v>
      </c>
      <c r="C60" s="19">
        <v>51631.0</v>
      </c>
      <c r="D60" s="19">
        <v>26052.0</v>
      </c>
      <c r="E60" s="19">
        <v>26723.0</v>
      </c>
      <c r="F60" s="19">
        <v>39283.0</v>
      </c>
      <c r="G60" s="19">
        <v>13492.0</v>
      </c>
      <c r="H60" s="19">
        <v>52775.0</v>
      </c>
      <c r="I60" s="20"/>
      <c r="J60" s="21">
        <v>-26.1772</v>
      </c>
      <c r="K60" s="21">
        <v>-50.39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4203253.0</v>
      </c>
      <c r="B61" s="23" t="s">
        <v>4619</v>
      </c>
      <c r="C61" s="24">
        <v>3020.0</v>
      </c>
      <c r="D61" s="24">
        <v>1431.0</v>
      </c>
      <c r="E61" s="24">
        <v>1322.0</v>
      </c>
      <c r="F61" s="24">
        <v>962.0</v>
      </c>
      <c r="G61" s="24">
        <v>1791.0</v>
      </c>
      <c r="H61" s="24">
        <v>2753.0</v>
      </c>
      <c r="I61" s="25"/>
      <c r="J61" s="26">
        <v>-27.9369</v>
      </c>
      <c r="K61" s="26">
        <v>-50.5119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4203907.0</v>
      </c>
      <c r="B62" s="18" t="s">
        <v>4620</v>
      </c>
      <c r="C62" s="19">
        <v>19955.0</v>
      </c>
      <c r="D62" s="19">
        <v>10236.0</v>
      </c>
      <c r="E62" s="19">
        <v>10535.0</v>
      </c>
      <c r="F62" s="19">
        <v>17756.0</v>
      </c>
      <c r="G62" s="19">
        <v>3015.0</v>
      </c>
      <c r="H62" s="19">
        <v>20771.0</v>
      </c>
      <c r="I62" s="20"/>
      <c r="J62" s="21">
        <v>-27.3436</v>
      </c>
      <c r="K62" s="21">
        <v>-51.6119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4203956.0</v>
      </c>
      <c r="B63" s="23" t="s">
        <v>4621</v>
      </c>
      <c r="C63" s="24">
        <v>18561.0</v>
      </c>
      <c r="D63" s="24">
        <v>10503.0</v>
      </c>
      <c r="E63" s="24">
        <v>11186.0</v>
      </c>
      <c r="F63" s="24">
        <v>19828.0</v>
      </c>
      <c r="G63" s="24">
        <v>1861.0</v>
      </c>
      <c r="H63" s="24">
        <v>21689.0</v>
      </c>
      <c r="I63" s="25"/>
      <c r="J63" s="26">
        <v>-28.4447</v>
      </c>
      <c r="K63" s="26">
        <v>-48.9578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4204004.0</v>
      </c>
      <c r="B64" s="18" t="s">
        <v>3110</v>
      </c>
      <c r="C64" s="19">
        <v>8291.0</v>
      </c>
      <c r="D64" s="19">
        <v>4770.0</v>
      </c>
      <c r="E64" s="19">
        <v>4788.0</v>
      </c>
      <c r="F64" s="19">
        <v>8094.0</v>
      </c>
      <c r="G64" s="19">
        <v>1464.0</v>
      </c>
      <c r="H64" s="19">
        <v>9558.0</v>
      </c>
      <c r="I64" s="20"/>
      <c r="J64" s="21">
        <v>-25.2031</v>
      </c>
      <c r="K64" s="21">
        <v>-53.1567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4204103.0</v>
      </c>
      <c r="B65" s="23" t="s">
        <v>4622</v>
      </c>
      <c r="C65" s="24">
        <v>5263.0</v>
      </c>
      <c r="D65" s="24">
        <v>2218.0</v>
      </c>
      <c r="E65" s="24">
        <v>2188.0</v>
      </c>
      <c r="F65" s="24">
        <v>2150.0</v>
      </c>
      <c r="G65" s="24">
        <v>2256.0</v>
      </c>
      <c r="H65" s="24">
        <v>4406.0</v>
      </c>
      <c r="I65" s="25"/>
      <c r="J65" s="26">
        <v>-27.1611</v>
      </c>
      <c r="K65" s="26">
        <v>-52.8786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4204152.0</v>
      </c>
      <c r="B66" s="18" t="s">
        <v>4623</v>
      </c>
      <c r="C66" s="19">
        <v>2844.0</v>
      </c>
      <c r="D66" s="19">
        <v>1396.0</v>
      </c>
      <c r="E66" s="19">
        <v>1377.0</v>
      </c>
      <c r="F66" s="19">
        <v>872.0</v>
      </c>
      <c r="G66" s="19">
        <v>1901.0</v>
      </c>
      <c r="H66" s="19">
        <v>2773.0</v>
      </c>
      <c r="I66" s="20"/>
      <c r="J66" s="21">
        <v>-27.6344</v>
      </c>
      <c r="K66" s="21">
        <v>-51.3364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4204178.0</v>
      </c>
      <c r="B67" s="23" t="s">
        <v>4624</v>
      </c>
      <c r="C67" s="24">
        <v>4098.0</v>
      </c>
      <c r="D67" s="24">
        <v>1875.0</v>
      </c>
      <c r="E67" s="24">
        <v>1710.0</v>
      </c>
      <c r="F67" s="24">
        <v>764.0</v>
      </c>
      <c r="G67" s="24">
        <v>2821.0</v>
      </c>
      <c r="H67" s="24">
        <v>3585.0</v>
      </c>
      <c r="I67" s="25"/>
      <c r="J67" s="26">
        <v>-27.7953</v>
      </c>
      <c r="K67" s="26">
        <v>-50.8758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4204194.0</v>
      </c>
      <c r="B68" s="18" t="s">
        <v>4625</v>
      </c>
      <c r="C68" s="19">
        <v>2561.0</v>
      </c>
      <c r="D68" s="19">
        <v>1426.0</v>
      </c>
      <c r="E68" s="19">
        <v>1338.0</v>
      </c>
      <c r="F68" s="19">
        <v>515.0</v>
      </c>
      <c r="G68" s="19">
        <v>2249.0</v>
      </c>
      <c r="H68" s="19">
        <v>2764.0</v>
      </c>
      <c r="I68" s="20"/>
      <c r="J68" s="21">
        <v>-27.5906</v>
      </c>
      <c r="K68" s="21">
        <v>-49.5539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4204202.0</v>
      </c>
      <c r="B69" s="23" t="s">
        <v>4626</v>
      </c>
      <c r="C69" s="24">
        <v>146967.0</v>
      </c>
      <c r="D69" s="24">
        <v>90638.0</v>
      </c>
      <c r="E69" s="24">
        <v>92923.0</v>
      </c>
      <c r="F69" s="24">
        <v>168159.0</v>
      </c>
      <c r="G69" s="24">
        <v>15402.0</v>
      </c>
      <c r="H69" s="24">
        <v>183561.0</v>
      </c>
      <c r="I69" s="25"/>
      <c r="J69" s="26">
        <v>-27.0964</v>
      </c>
      <c r="K69" s="26">
        <v>-52.6183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4204251.0</v>
      </c>
      <c r="B70" s="18" t="s">
        <v>4627</v>
      </c>
      <c r="C70" s="19">
        <v>13726.0</v>
      </c>
      <c r="D70" s="19">
        <v>7530.0</v>
      </c>
      <c r="E70" s="19">
        <v>7641.0</v>
      </c>
      <c r="F70" s="19">
        <v>12706.0</v>
      </c>
      <c r="G70" s="19">
        <v>2465.0</v>
      </c>
      <c r="H70" s="19">
        <v>15171.0</v>
      </c>
      <c r="I70" s="20"/>
      <c r="J70" s="21">
        <v>-28.6011</v>
      </c>
      <c r="K70" s="21">
        <v>-49.3258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4204301.0</v>
      </c>
      <c r="B71" s="23" t="s">
        <v>4628</v>
      </c>
      <c r="C71" s="24">
        <v>63058.0</v>
      </c>
      <c r="D71" s="24">
        <v>33776.0</v>
      </c>
      <c r="E71" s="24">
        <v>34851.0</v>
      </c>
      <c r="F71" s="24">
        <v>54872.0</v>
      </c>
      <c r="G71" s="24">
        <v>13755.0</v>
      </c>
      <c r="H71" s="24">
        <v>68627.0</v>
      </c>
      <c r="I71" s="25"/>
      <c r="J71" s="26">
        <v>-27.2342</v>
      </c>
      <c r="K71" s="26">
        <v>-52.0278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4204350.0</v>
      </c>
      <c r="B72" s="18" t="s">
        <v>4629</v>
      </c>
      <c r="C72" s="19">
        <v>3093.0</v>
      </c>
      <c r="D72" s="19">
        <v>1938.0</v>
      </c>
      <c r="E72" s="19">
        <v>1849.0</v>
      </c>
      <c r="F72" s="19">
        <v>1468.0</v>
      </c>
      <c r="G72" s="19">
        <v>2319.0</v>
      </c>
      <c r="H72" s="19">
        <v>3787.0</v>
      </c>
      <c r="I72" s="20"/>
      <c r="J72" s="21">
        <v>-26.9844</v>
      </c>
      <c r="K72" s="21">
        <v>-52.6033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4204400.0</v>
      </c>
      <c r="B73" s="23" t="s">
        <v>4630</v>
      </c>
      <c r="C73" s="24">
        <v>10535.0</v>
      </c>
      <c r="D73" s="24">
        <v>5189.0</v>
      </c>
      <c r="E73" s="24">
        <v>5024.0</v>
      </c>
      <c r="F73" s="24">
        <v>6067.0</v>
      </c>
      <c r="G73" s="24">
        <v>4146.0</v>
      </c>
      <c r="H73" s="24">
        <v>10213.0</v>
      </c>
      <c r="I73" s="25"/>
      <c r="J73" s="26">
        <v>-26.9086</v>
      </c>
      <c r="K73" s="26">
        <v>-52.7031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4204459.0</v>
      </c>
      <c r="B74" s="18" t="s">
        <v>4631</v>
      </c>
      <c r="C74" s="19">
        <v>2388.0</v>
      </c>
      <c r="D74" s="19">
        <v>1260.0</v>
      </c>
      <c r="E74" s="19">
        <v>1198.0</v>
      </c>
      <c r="F74" s="19">
        <v>685.0</v>
      </c>
      <c r="G74" s="19">
        <v>1773.0</v>
      </c>
      <c r="H74" s="19">
        <v>2458.0</v>
      </c>
      <c r="I74" s="20"/>
      <c r="J74" s="21">
        <v>-26.5122</v>
      </c>
      <c r="K74" s="21">
        <v>-52.6692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4204558.0</v>
      </c>
      <c r="B75" s="23" t="s">
        <v>4632</v>
      </c>
      <c r="C75" s="24">
        <v>17026.0</v>
      </c>
      <c r="D75" s="24">
        <v>7381.0</v>
      </c>
      <c r="E75" s="24">
        <v>7413.0</v>
      </c>
      <c r="F75" s="24">
        <v>12021.0</v>
      </c>
      <c r="G75" s="24">
        <v>2773.0</v>
      </c>
      <c r="H75" s="24">
        <v>14794.0</v>
      </c>
      <c r="I75" s="25"/>
      <c r="J75" s="26">
        <v>-27.5847</v>
      </c>
      <c r="K75" s="26">
        <v>-50.3611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4204509.0</v>
      </c>
      <c r="B76" s="18" t="s">
        <v>4633</v>
      </c>
      <c r="C76" s="19">
        <v>11847.0</v>
      </c>
      <c r="D76" s="19">
        <v>7002.0</v>
      </c>
      <c r="E76" s="19">
        <v>6850.0</v>
      </c>
      <c r="F76" s="19">
        <v>10669.0</v>
      </c>
      <c r="G76" s="19">
        <v>3183.0</v>
      </c>
      <c r="H76" s="19">
        <v>13852.0</v>
      </c>
      <c r="I76" s="20"/>
      <c r="J76" s="21">
        <v>-26.4253</v>
      </c>
      <c r="K76" s="21">
        <v>-49.2431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4204608.0</v>
      </c>
      <c r="B77" s="23" t="s">
        <v>4634</v>
      </c>
      <c r="C77" s="24">
        <v>170420.0</v>
      </c>
      <c r="D77" s="24">
        <v>94554.0</v>
      </c>
      <c r="E77" s="24">
        <v>97682.0</v>
      </c>
      <c r="F77" s="24">
        <v>189558.0</v>
      </c>
      <c r="G77" s="24">
        <v>2678.0</v>
      </c>
      <c r="H77" s="24">
        <v>192236.0</v>
      </c>
      <c r="I77" s="25"/>
      <c r="J77" s="26">
        <v>-28.6775</v>
      </c>
      <c r="K77" s="26">
        <v>-49.3697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4204707.0</v>
      </c>
      <c r="B78" s="18" t="s">
        <v>4635</v>
      </c>
      <c r="C78" s="19">
        <v>10229.0</v>
      </c>
      <c r="D78" s="19">
        <v>5259.0</v>
      </c>
      <c r="E78" s="19">
        <v>5354.0</v>
      </c>
      <c r="F78" s="19">
        <v>6519.0</v>
      </c>
      <c r="G78" s="19">
        <v>4094.0</v>
      </c>
      <c r="H78" s="19">
        <v>10613.0</v>
      </c>
      <c r="I78" s="20"/>
      <c r="J78" s="21">
        <v>-26.8936</v>
      </c>
      <c r="K78" s="21">
        <v>-53.1681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4204756.0</v>
      </c>
      <c r="B79" s="23" t="s">
        <v>4636</v>
      </c>
      <c r="C79" s="24">
        <v>1822.0</v>
      </c>
      <c r="D79" s="24">
        <v>1004.0</v>
      </c>
      <c r="E79" s="24">
        <v>878.0</v>
      </c>
      <c r="F79" s="24">
        <v>569.0</v>
      </c>
      <c r="G79" s="24">
        <v>1313.0</v>
      </c>
      <c r="H79" s="24">
        <v>1882.0</v>
      </c>
      <c r="I79" s="25"/>
      <c r="J79" s="26">
        <v>-26.9694</v>
      </c>
      <c r="K79" s="26">
        <v>-53.0933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4204806.0</v>
      </c>
      <c r="B80" s="18" t="s">
        <v>4637</v>
      </c>
      <c r="C80" s="19">
        <v>36061.0</v>
      </c>
      <c r="D80" s="19">
        <v>18536.0</v>
      </c>
      <c r="E80" s="19">
        <v>19238.0</v>
      </c>
      <c r="F80" s="19">
        <v>34796.0</v>
      </c>
      <c r="G80" s="19">
        <v>2978.0</v>
      </c>
      <c r="H80" s="19">
        <v>37774.0</v>
      </c>
      <c r="I80" s="20"/>
      <c r="J80" s="21">
        <v>-27.2828</v>
      </c>
      <c r="K80" s="21">
        <v>-50.5844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4204905.0</v>
      </c>
      <c r="B81" s="23" t="s">
        <v>4638</v>
      </c>
      <c r="C81" s="24">
        <v>9129.0</v>
      </c>
      <c r="D81" s="24">
        <v>4357.0</v>
      </c>
      <c r="E81" s="24">
        <v>4281.0</v>
      </c>
      <c r="F81" s="24">
        <v>4297.0</v>
      </c>
      <c r="G81" s="24">
        <v>4341.0</v>
      </c>
      <c r="H81" s="24">
        <v>8638.0</v>
      </c>
      <c r="I81" s="25"/>
      <c r="J81" s="26">
        <v>-26.8261</v>
      </c>
      <c r="K81" s="26">
        <v>-53.5017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4205001.0</v>
      </c>
      <c r="B82" s="137" t="s">
        <v>4639</v>
      </c>
      <c r="C82" s="138">
        <v>14250.0</v>
      </c>
      <c r="D82" s="138">
        <v>7407.0</v>
      </c>
      <c r="E82" s="138">
        <v>7394.0</v>
      </c>
      <c r="F82" s="138">
        <v>10182.0</v>
      </c>
      <c r="G82" s="138">
        <v>4619.0</v>
      </c>
      <c r="H82" s="138">
        <v>14801.0</v>
      </c>
      <c r="I82" s="142"/>
      <c r="J82" s="21">
        <v>-26.255</v>
      </c>
      <c r="K82" s="21">
        <v>-53.6397</v>
      </c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 ht="15.75" customHeight="1">
      <c r="A83" s="22">
        <v>4205100.0</v>
      </c>
      <c r="B83" s="23" t="s">
        <v>4640</v>
      </c>
      <c r="C83" s="24">
        <v>3309.0</v>
      </c>
      <c r="D83" s="24">
        <v>1912.0</v>
      </c>
      <c r="E83" s="24">
        <v>1811.0</v>
      </c>
      <c r="F83" s="24">
        <v>1868.0</v>
      </c>
      <c r="G83" s="24">
        <v>1855.0</v>
      </c>
      <c r="H83" s="24">
        <v>3723.0</v>
      </c>
      <c r="I83" s="25"/>
      <c r="J83" s="26">
        <v>-26.9847</v>
      </c>
      <c r="K83" s="26">
        <v>-49.7256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4205159.0</v>
      </c>
      <c r="B84" s="18" t="s">
        <v>4641</v>
      </c>
      <c r="C84" s="19">
        <v>3082.0</v>
      </c>
      <c r="D84" s="19">
        <v>1794.0</v>
      </c>
      <c r="E84" s="19">
        <v>1810.0</v>
      </c>
      <c r="F84" s="19">
        <v>2019.0</v>
      </c>
      <c r="G84" s="19">
        <v>1585.0</v>
      </c>
      <c r="H84" s="19">
        <v>3604.0</v>
      </c>
      <c r="I84" s="20"/>
      <c r="J84" s="21">
        <v>-26.7144</v>
      </c>
      <c r="K84" s="21">
        <v>-49.4833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4205175.0</v>
      </c>
      <c r="B85" s="23" t="s">
        <v>591</v>
      </c>
      <c r="C85" s="24">
        <v>2857.0</v>
      </c>
      <c r="D85" s="24">
        <v>1557.0</v>
      </c>
      <c r="E85" s="24">
        <v>1461.0</v>
      </c>
      <c r="F85" s="24">
        <v>928.0</v>
      </c>
      <c r="G85" s="24">
        <v>2090.0</v>
      </c>
      <c r="H85" s="24">
        <v>3018.0</v>
      </c>
      <c r="I85" s="25"/>
      <c r="J85" s="26">
        <v>-11.9419</v>
      </c>
      <c r="K85" s="26">
        <v>-38.0844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4205191.0</v>
      </c>
      <c r="B86" s="18" t="s">
        <v>4642</v>
      </c>
      <c r="C86" s="19">
        <v>2057.0</v>
      </c>
      <c r="D86" s="19">
        <v>1066.0</v>
      </c>
      <c r="E86" s="19">
        <v>984.0</v>
      </c>
      <c r="F86" s="19">
        <v>619.0</v>
      </c>
      <c r="G86" s="19">
        <v>1431.0</v>
      </c>
      <c r="H86" s="19">
        <v>2050.0</v>
      </c>
      <c r="I86" s="20"/>
      <c r="J86" s="21">
        <v>-28.9825</v>
      </c>
      <c r="K86" s="21">
        <v>-49.6436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4205209.0</v>
      </c>
      <c r="B87" s="23" t="s">
        <v>4643</v>
      </c>
      <c r="C87" s="24">
        <v>4269.0</v>
      </c>
      <c r="D87" s="24">
        <v>2151.0</v>
      </c>
      <c r="E87" s="24">
        <v>2202.0</v>
      </c>
      <c r="F87" s="24">
        <v>2842.0</v>
      </c>
      <c r="G87" s="24">
        <v>1511.0</v>
      </c>
      <c r="H87" s="24">
        <v>4353.0</v>
      </c>
      <c r="I87" s="25"/>
      <c r="J87" s="26">
        <v>-27.2756</v>
      </c>
      <c r="K87" s="26">
        <v>-51.4419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4205308.0</v>
      </c>
      <c r="B88" s="18" t="s">
        <v>4644</v>
      </c>
      <c r="C88" s="19">
        <v>10767.0</v>
      </c>
      <c r="D88" s="19">
        <v>5355.0</v>
      </c>
      <c r="E88" s="19">
        <v>5303.0</v>
      </c>
      <c r="F88" s="19">
        <v>7715.0</v>
      </c>
      <c r="G88" s="19">
        <v>2943.0</v>
      </c>
      <c r="H88" s="19">
        <v>10658.0</v>
      </c>
      <c r="I88" s="20"/>
      <c r="J88" s="21">
        <v>-26.8528</v>
      </c>
      <c r="K88" s="21">
        <v>-52.2603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4205357.0</v>
      </c>
      <c r="B89" s="23" t="s">
        <v>4645</v>
      </c>
      <c r="C89" s="24">
        <v>1612.0</v>
      </c>
      <c r="D89" s="24">
        <v>827.0</v>
      </c>
      <c r="E89" s="24">
        <v>761.0</v>
      </c>
      <c r="F89" s="24">
        <v>328.0</v>
      </c>
      <c r="G89" s="24">
        <v>1260.0</v>
      </c>
      <c r="H89" s="24">
        <v>1588.0</v>
      </c>
      <c r="I89" s="25"/>
      <c r="J89" s="26">
        <v>-26.7775</v>
      </c>
      <c r="K89" s="26">
        <v>-53.3475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4205407.0</v>
      </c>
      <c r="B90" s="18" t="s">
        <v>4646</v>
      </c>
      <c r="C90" s="19">
        <v>342315.0</v>
      </c>
      <c r="D90" s="19">
        <v>203093.0</v>
      </c>
      <c r="E90" s="19">
        <v>218110.0</v>
      </c>
      <c r="F90" s="19">
        <v>405243.0</v>
      </c>
      <c r="G90" s="19">
        <v>15960.0</v>
      </c>
      <c r="H90" s="19">
        <v>421203.0</v>
      </c>
      <c r="I90" s="20"/>
      <c r="J90" s="21">
        <v>-27.5967</v>
      </c>
      <c r="K90" s="21">
        <v>-48.5492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4205431.0</v>
      </c>
      <c r="B91" s="23" t="s">
        <v>4647</v>
      </c>
      <c r="C91" s="24">
        <v>2725.0</v>
      </c>
      <c r="D91" s="24">
        <v>1327.0</v>
      </c>
      <c r="E91" s="24">
        <v>1274.0</v>
      </c>
      <c r="F91" s="24">
        <v>1084.0</v>
      </c>
      <c r="G91" s="24">
        <v>1517.0</v>
      </c>
      <c r="H91" s="24">
        <v>2601.0</v>
      </c>
      <c r="I91" s="25"/>
      <c r="J91" s="26">
        <v>-26.6469</v>
      </c>
      <c r="K91" s="26">
        <v>-52.7942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4205456.0</v>
      </c>
      <c r="B92" s="18" t="s">
        <v>4648</v>
      </c>
      <c r="C92" s="19">
        <v>18348.0</v>
      </c>
      <c r="D92" s="19">
        <v>11309.0</v>
      </c>
      <c r="E92" s="19">
        <v>11239.0</v>
      </c>
      <c r="F92" s="19">
        <v>18426.0</v>
      </c>
      <c r="G92" s="19">
        <v>4122.0</v>
      </c>
      <c r="H92" s="19">
        <v>22548.0</v>
      </c>
      <c r="I92" s="20"/>
      <c r="J92" s="21">
        <v>-28.7475</v>
      </c>
      <c r="K92" s="21">
        <v>-49.4722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4205506.0</v>
      </c>
      <c r="B93" s="23" t="s">
        <v>4649</v>
      </c>
      <c r="C93" s="24">
        <v>32948.0</v>
      </c>
      <c r="D93" s="24">
        <v>17161.0</v>
      </c>
      <c r="E93" s="24">
        <v>17394.0</v>
      </c>
      <c r="F93" s="24">
        <v>30294.0</v>
      </c>
      <c r="G93" s="24">
        <v>4261.0</v>
      </c>
      <c r="H93" s="24">
        <v>34555.0</v>
      </c>
      <c r="I93" s="25"/>
      <c r="J93" s="26">
        <v>-27.0261</v>
      </c>
      <c r="K93" s="26">
        <v>-50.9214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4205555.0</v>
      </c>
      <c r="B94" s="18" t="s">
        <v>4650</v>
      </c>
      <c r="C94" s="19">
        <v>2971.0</v>
      </c>
      <c r="D94" s="19">
        <v>1290.0</v>
      </c>
      <c r="E94" s="19">
        <v>1190.0</v>
      </c>
      <c r="F94" s="19">
        <v>706.0</v>
      </c>
      <c r="G94" s="19">
        <v>1774.0</v>
      </c>
      <c r="H94" s="19">
        <v>2480.0</v>
      </c>
      <c r="I94" s="20"/>
      <c r="J94" s="21">
        <v>-27.1747</v>
      </c>
      <c r="K94" s="21">
        <v>-50.8047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4205605.0</v>
      </c>
      <c r="B95" s="23" t="s">
        <v>4651</v>
      </c>
      <c r="C95" s="24">
        <v>4235.0</v>
      </c>
      <c r="D95" s="24">
        <v>1721.0</v>
      </c>
      <c r="E95" s="24">
        <v>1754.0</v>
      </c>
      <c r="F95" s="24">
        <v>2350.0</v>
      </c>
      <c r="G95" s="24">
        <v>1125.0</v>
      </c>
      <c r="H95" s="24">
        <v>3475.0</v>
      </c>
      <c r="I95" s="25"/>
      <c r="J95" s="26">
        <v>-26.455</v>
      </c>
      <c r="K95" s="26">
        <v>-52.6858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4205704.0</v>
      </c>
      <c r="B96" s="18" t="s">
        <v>4652</v>
      </c>
      <c r="C96" s="19">
        <v>13164.0</v>
      </c>
      <c r="D96" s="19">
        <v>9133.0</v>
      </c>
      <c r="E96" s="19">
        <v>9011.0</v>
      </c>
      <c r="F96" s="19">
        <v>15326.0</v>
      </c>
      <c r="G96" s="19">
        <v>2818.0</v>
      </c>
      <c r="H96" s="19">
        <v>18144.0</v>
      </c>
      <c r="I96" s="20"/>
      <c r="J96" s="21">
        <v>-28.0233</v>
      </c>
      <c r="K96" s="21">
        <v>-48.6133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4205803.0</v>
      </c>
      <c r="B97" s="23" t="s">
        <v>4653</v>
      </c>
      <c r="C97" s="24">
        <v>11378.0</v>
      </c>
      <c r="D97" s="24">
        <v>7539.0</v>
      </c>
      <c r="E97" s="24">
        <v>7223.0</v>
      </c>
      <c r="F97" s="24">
        <v>11462.0</v>
      </c>
      <c r="G97" s="24">
        <v>3300.0</v>
      </c>
      <c r="H97" s="24">
        <v>14762.0</v>
      </c>
      <c r="I97" s="25"/>
      <c r="J97" s="26">
        <v>-26.0267</v>
      </c>
      <c r="K97" s="26">
        <v>-48.855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4205902.0</v>
      </c>
      <c r="B98" s="18" t="s">
        <v>4654</v>
      </c>
      <c r="C98" s="19">
        <v>46414.0</v>
      </c>
      <c r="D98" s="19">
        <v>28675.0</v>
      </c>
      <c r="E98" s="19">
        <v>29283.0</v>
      </c>
      <c r="F98" s="19">
        <v>47107.0</v>
      </c>
      <c r="G98" s="19">
        <v>10851.0</v>
      </c>
      <c r="H98" s="19">
        <v>57958.0</v>
      </c>
      <c r="I98" s="20"/>
      <c r="J98" s="21">
        <v>-26.9314</v>
      </c>
      <c r="K98" s="21">
        <v>-48.9589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4206009.0</v>
      </c>
      <c r="B99" s="23" t="s">
        <v>4655</v>
      </c>
      <c r="C99" s="24">
        <v>11598.0</v>
      </c>
      <c r="D99" s="24">
        <v>6634.0</v>
      </c>
      <c r="E99" s="24">
        <v>6378.0</v>
      </c>
      <c r="F99" s="24">
        <v>12264.0</v>
      </c>
      <c r="G99" s="24">
        <v>748.0</v>
      </c>
      <c r="H99" s="24">
        <v>13012.0</v>
      </c>
      <c r="I99" s="25"/>
      <c r="J99" s="26">
        <v>-27.3147</v>
      </c>
      <c r="K99" s="26">
        <v>-48.5592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4206108.0</v>
      </c>
      <c r="B100" s="18" t="s">
        <v>4656</v>
      </c>
      <c r="C100" s="19">
        <v>5817.0</v>
      </c>
      <c r="D100" s="19">
        <v>3235.0</v>
      </c>
      <c r="E100" s="19">
        <v>2988.0</v>
      </c>
      <c r="F100" s="19">
        <v>3019.0</v>
      </c>
      <c r="G100" s="19">
        <v>3204.0</v>
      </c>
      <c r="H100" s="19">
        <v>6223.0</v>
      </c>
      <c r="I100" s="20"/>
      <c r="J100" s="21">
        <v>-28.185</v>
      </c>
      <c r="K100" s="21">
        <v>-49.2147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4206207.0</v>
      </c>
      <c r="B101" s="23" t="s">
        <v>4657</v>
      </c>
      <c r="C101" s="24">
        <v>10799.0</v>
      </c>
      <c r="D101" s="24">
        <v>5283.0</v>
      </c>
      <c r="E101" s="24">
        <v>5353.0</v>
      </c>
      <c r="F101" s="24">
        <v>4444.0</v>
      </c>
      <c r="G101" s="24">
        <v>6192.0</v>
      </c>
      <c r="H101" s="24">
        <v>10636.0</v>
      </c>
      <c r="I101" s="25"/>
      <c r="J101" s="26">
        <v>-28.3311</v>
      </c>
      <c r="K101" s="26">
        <v>-49.0353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4206306.0</v>
      </c>
      <c r="B102" s="18" t="s">
        <v>4658</v>
      </c>
      <c r="C102" s="19">
        <v>12976.0</v>
      </c>
      <c r="D102" s="19">
        <v>9352.0</v>
      </c>
      <c r="E102" s="19">
        <v>9081.0</v>
      </c>
      <c r="F102" s="19">
        <v>17069.0</v>
      </c>
      <c r="G102" s="19">
        <v>1364.0</v>
      </c>
      <c r="H102" s="19">
        <v>18433.0</v>
      </c>
      <c r="I102" s="20"/>
      <c r="J102" s="21">
        <v>-27.0858</v>
      </c>
      <c r="K102" s="21">
        <v>-48.9811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4206405.0</v>
      </c>
      <c r="B103" s="23" t="s">
        <v>2245</v>
      </c>
      <c r="C103" s="24">
        <v>11038.0</v>
      </c>
      <c r="D103" s="24">
        <v>5298.0</v>
      </c>
      <c r="E103" s="24">
        <v>5200.0</v>
      </c>
      <c r="F103" s="24">
        <v>4919.0</v>
      </c>
      <c r="G103" s="24">
        <v>5579.0</v>
      </c>
      <c r="H103" s="24">
        <v>10498.0</v>
      </c>
      <c r="I103" s="25"/>
      <c r="J103" s="26">
        <v>-20.5708</v>
      </c>
      <c r="K103" s="26">
        <v>-43.0075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4206504.0</v>
      </c>
      <c r="B104" s="18" t="s">
        <v>4659</v>
      </c>
      <c r="C104" s="19">
        <v>23794.0</v>
      </c>
      <c r="D104" s="19">
        <v>17849.0</v>
      </c>
      <c r="E104" s="19">
        <v>17337.0</v>
      </c>
      <c r="F104" s="19">
        <v>28055.0</v>
      </c>
      <c r="G104" s="19">
        <v>7131.0</v>
      </c>
      <c r="H104" s="19">
        <v>35186.0</v>
      </c>
      <c r="I104" s="20"/>
      <c r="J104" s="21">
        <v>-26.4731</v>
      </c>
      <c r="K104" s="21">
        <v>-49.0028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4206603.0</v>
      </c>
      <c r="B105" s="23" t="s">
        <v>4660</v>
      </c>
      <c r="C105" s="24">
        <v>4696.0</v>
      </c>
      <c r="D105" s="24">
        <v>2402.0</v>
      </c>
      <c r="E105" s="24">
        <v>2506.0</v>
      </c>
      <c r="F105" s="24">
        <v>2655.0</v>
      </c>
      <c r="G105" s="24">
        <v>2253.0</v>
      </c>
      <c r="H105" s="24">
        <v>4908.0</v>
      </c>
      <c r="I105" s="25"/>
      <c r="J105" s="26">
        <v>-26.3853</v>
      </c>
      <c r="K105" s="26">
        <v>-53.5278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4206652.0</v>
      </c>
      <c r="B106" s="18" t="s">
        <v>4661</v>
      </c>
      <c r="C106" s="19">
        <v>4702.0</v>
      </c>
      <c r="D106" s="19">
        <v>2467.0</v>
      </c>
      <c r="E106" s="19">
        <v>2208.0</v>
      </c>
      <c r="F106" s="19">
        <v>1749.0</v>
      </c>
      <c r="G106" s="19">
        <v>2926.0</v>
      </c>
      <c r="H106" s="19">
        <v>4675.0</v>
      </c>
      <c r="I106" s="20"/>
      <c r="J106" s="21">
        <v>-27.1319</v>
      </c>
      <c r="K106" s="21">
        <v>-52.7872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4206702.0</v>
      </c>
      <c r="B107" s="23" t="s">
        <v>4662</v>
      </c>
      <c r="C107" s="24">
        <v>20044.0</v>
      </c>
      <c r="D107" s="24">
        <v>10494.0</v>
      </c>
      <c r="E107" s="24">
        <v>10739.0</v>
      </c>
      <c r="F107" s="24">
        <v>18845.0</v>
      </c>
      <c r="G107" s="24">
        <v>2388.0</v>
      </c>
      <c r="H107" s="24">
        <v>21233.0</v>
      </c>
      <c r="I107" s="25"/>
      <c r="J107" s="26">
        <v>-27.1936</v>
      </c>
      <c r="K107" s="26">
        <v>-51.4947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4206751.0</v>
      </c>
      <c r="B108" s="18" t="s">
        <v>4663</v>
      </c>
      <c r="C108" s="19">
        <v>1955.0</v>
      </c>
      <c r="D108" s="19">
        <v>981.0</v>
      </c>
      <c r="E108" s="19">
        <v>964.0</v>
      </c>
      <c r="F108" s="19">
        <v>695.0</v>
      </c>
      <c r="G108" s="19">
        <v>1250.0</v>
      </c>
      <c r="H108" s="19">
        <v>1945.0</v>
      </c>
      <c r="I108" s="20"/>
      <c r="J108" s="21">
        <v>-27.1814</v>
      </c>
      <c r="K108" s="21">
        <v>-51.2369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4206801.0</v>
      </c>
      <c r="B109" s="67" t="s">
        <v>4664</v>
      </c>
      <c r="C109" s="68">
        <v>3587.0</v>
      </c>
      <c r="D109" s="68">
        <v>1775.0</v>
      </c>
      <c r="E109" s="68">
        <v>1598.0</v>
      </c>
      <c r="F109" s="68">
        <v>1557.0</v>
      </c>
      <c r="G109" s="68">
        <v>1816.0</v>
      </c>
      <c r="H109" s="68">
        <v>3373.0</v>
      </c>
      <c r="I109" s="147"/>
      <c r="J109" s="26">
        <v>-27.0919</v>
      </c>
      <c r="K109" s="26">
        <v>-51.365</v>
      </c>
      <c r="L109" s="147"/>
      <c r="M109" s="147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ht="15.75" customHeight="1">
      <c r="A110" s="17">
        <v>4206900.0</v>
      </c>
      <c r="B110" s="18" t="s">
        <v>4665</v>
      </c>
      <c r="C110" s="19">
        <v>15802.0</v>
      </c>
      <c r="D110" s="19">
        <v>8672.0</v>
      </c>
      <c r="E110" s="19">
        <v>8670.0</v>
      </c>
      <c r="F110" s="19">
        <v>14825.0</v>
      </c>
      <c r="G110" s="19">
        <v>2517.0</v>
      </c>
      <c r="H110" s="19">
        <v>17342.0</v>
      </c>
      <c r="I110" s="20"/>
      <c r="J110" s="21">
        <v>-27.0569</v>
      </c>
      <c r="K110" s="21">
        <v>-49.5178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4207007.0</v>
      </c>
      <c r="B111" s="23" t="s">
        <v>4666</v>
      </c>
      <c r="C111" s="24">
        <v>48634.0</v>
      </c>
      <c r="D111" s="24">
        <v>29316.0</v>
      </c>
      <c r="E111" s="24">
        <v>29543.0</v>
      </c>
      <c r="F111" s="24">
        <v>53939.0</v>
      </c>
      <c r="G111" s="24">
        <v>4920.0</v>
      </c>
      <c r="H111" s="24">
        <v>58859.0</v>
      </c>
      <c r="I111" s="25"/>
      <c r="J111" s="26">
        <v>-28.7133</v>
      </c>
      <c r="K111" s="26">
        <v>-49.3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4207106.0</v>
      </c>
      <c r="B112" s="18" t="s">
        <v>4667</v>
      </c>
      <c r="C112" s="19">
        <v>10574.0</v>
      </c>
      <c r="D112" s="19">
        <v>6225.0</v>
      </c>
      <c r="E112" s="19">
        <v>6131.0</v>
      </c>
      <c r="F112" s="19">
        <v>7899.0</v>
      </c>
      <c r="G112" s="19">
        <v>4457.0</v>
      </c>
      <c r="H112" s="19">
        <v>12356.0</v>
      </c>
      <c r="I112" s="20"/>
      <c r="J112" s="21">
        <v>-26.8997</v>
      </c>
      <c r="K112" s="21">
        <v>-48.8272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4207205.0</v>
      </c>
      <c r="B113" s="23" t="s">
        <v>4668</v>
      </c>
      <c r="C113" s="24">
        <v>13404.0</v>
      </c>
      <c r="D113" s="24">
        <v>5855.0</v>
      </c>
      <c r="E113" s="24">
        <v>5817.0</v>
      </c>
      <c r="F113" s="24">
        <v>4003.0</v>
      </c>
      <c r="G113" s="24">
        <v>7669.0</v>
      </c>
      <c r="H113" s="24">
        <v>11672.0</v>
      </c>
      <c r="I113" s="25"/>
      <c r="J113" s="26">
        <v>-28.3414</v>
      </c>
      <c r="K113" s="26">
        <v>-48.82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4207304.0</v>
      </c>
      <c r="B114" s="18" t="s">
        <v>4669</v>
      </c>
      <c r="C114" s="19">
        <v>35700.0</v>
      </c>
      <c r="D114" s="19">
        <v>19799.0</v>
      </c>
      <c r="E114" s="19">
        <v>20401.0</v>
      </c>
      <c r="F114" s="19">
        <v>40200.0</v>
      </c>
      <c r="G114" s="19">
        <v>0.0</v>
      </c>
      <c r="H114" s="19">
        <v>40200.0</v>
      </c>
      <c r="I114" s="20"/>
      <c r="J114" s="21">
        <v>-28.24</v>
      </c>
      <c r="K114" s="21">
        <v>-48.6703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4207403.0</v>
      </c>
      <c r="B115" s="23" t="s">
        <v>4670</v>
      </c>
      <c r="C115" s="24">
        <v>5246.0</v>
      </c>
      <c r="D115" s="24">
        <v>2891.0</v>
      </c>
      <c r="E115" s="24">
        <v>2818.0</v>
      </c>
      <c r="F115" s="24">
        <v>2517.0</v>
      </c>
      <c r="G115" s="24">
        <v>3192.0</v>
      </c>
      <c r="H115" s="24">
        <v>5709.0</v>
      </c>
      <c r="I115" s="25"/>
      <c r="J115" s="26">
        <v>-27.4928</v>
      </c>
      <c r="K115" s="26">
        <v>-49.4239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4207502.0</v>
      </c>
      <c r="B116" s="18" t="s">
        <v>4671</v>
      </c>
      <c r="C116" s="19">
        <v>40194.0</v>
      </c>
      <c r="D116" s="19">
        <v>27382.0</v>
      </c>
      <c r="E116" s="19">
        <v>27412.0</v>
      </c>
      <c r="F116" s="19">
        <v>52871.0</v>
      </c>
      <c r="G116" s="19">
        <v>1923.0</v>
      </c>
      <c r="H116" s="19">
        <v>54794.0</v>
      </c>
      <c r="I116" s="20"/>
      <c r="J116" s="21">
        <v>-26.8978</v>
      </c>
      <c r="K116" s="21">
        <v>-49.2317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4207577.0</v>
      </c>
      <c r="B117" s="23" t="s">
        <v>4672</v>
      </c>
      <c r="C117" s="24">
        <v>2553.0</v>
      </c>
      <c r="D117" s="24">
        <v>1394.0</v>
      </c>
      <c r="E117" s="24">
        <v>1349.0</v>
      </c>
      <c r="F117" s="24">
        <v>911.0</v>
      </c>
      <c r="G117" s="24">
        <v>1832.0</v>
      </c>
      <c r="H117" s="24">
        <v>2743.0</v>
      </c>
      <c r="I117" s="25"/>
      <c r="J117" s="26">
        <v>-27.0042</v>
      </c>
      <c r="K117" s="26">
        <v>-51.2422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4207601.0</v>
      </c>
      <c r="B118" s="18" t="s">
        <v>4673</v>
      </c>
      <c r="C118" s="19">
        <v>4979.0</v>
      </c>
      <c r="D118" s="19">
        <v>2366.0</v>
      </c>
      <c r="E118" s="19">
        <v>2386.0</v>
      </c>
      <c r="F118" s="19">
        <v>2521.0</v>
      </c>
      <c r="G118" s="19">
        <v>2231.0</v>
      </c>
      <c r="H118" s="19">
        <v>4752.0</v>
      </c>
      <c r="I118" s="20"/>
      <c r="J118" s="21">
        <v>-27.4036</v>
      </c>
      <c r="K118" s="21">
        <v>-51.7731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4207650.0</v>
      </c>
      <c r="B119" s="23" t="s">
        <v>4674</v>
      </c>
      <c r="C119" s="24">
        <v>7877.0</v>
      </c>
      <c r="D119" s="24">
        <v>4263.0</v>
      </c>
      <c r="E119" s="24">
        <v>4150.0</v>
      </c>
      <c r="F119" s="24">
        <v>4126.0</v>
      </c>
      <c r="G119" s="24">
        <v>4287.0</v>
      </c>
      <c r="H119" s="24">
        <v>8413.0</v>
      </c>
      <c r="I119" s="25"/>
      <c r="J119" s="26">
        <v>-26.9883</v>
      </c>
      <c r="K119" s="26">
        <v>-53.5353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4207684.0</v>
      </c>
      <c r="B120" s="18" t="s">
        <v>4675</v>
      </c>
      <c r="C120" s="19">
        <v>6122.0</v>
      </c>
      <c r="D120" s="19">
        <v>3475.0</v>
      </c>
      <c r="E120" s="19">
        <v>3327.0</v>
      </c>
      <c r="F120" s="19">
        <v>1381.0</v>
      </c>
      <c r="G120" s="19">
        <v>5421.0</v>
      </c>
      <c r="H120" s="19">
        <v>6802.0</v>
      </c>
      <c r="I120" s="20"/>
      <c r="J120" s="21">
        <v>-26.6314</v>
      </c>
      <c r="K120" s="21">
        <v>-52.455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4207700.0</v>
      </c>
      <c r="B121" s="23" t="s">
        <v>4676</v>
      </c>
      <c r="C121" s="24">
        <v>6907.0</v>
      </c>
      <c r="D121" s="24">
        <v>3665.0</v>
      </c>
      <c r="E121" s="24">
        <v>3555.0</v>
      </c>
      <c r="F121" s="24">
        <v>3148.0</v>
      </c>
      <c r="G121" s="24">
        <v>4072.0</v>
      </c>
      <c r="H121" s="24">
        <v>7220.0</v>
      </c>
      <c r="I121" s="25"/>
      <c r="J121" s="26">
        <v>-27.0767</v>
      </c>
      <c r="K121" s="26">
        <v>-52.1356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4207759.0</v>
      </c>
      <c r="B122" s="18" t="s">
        <v>4677</v>
      </c>
      <c r="C122" s="19">
        <v>4592.0</v>
      </c>
      <c r="D122" s="19">
        <v>2172.0</v>
      </c>
      <c r="E122" s="19">
        <v>2081.0</v>
      </c>
      <c r="F122" s="19">
        <v>1468.0</v>
      </c>
      <c r="G122" s="19">
        <v>2785.0</v>
      </c>
      <c r="H122" s="19">
        <v>4253.0</v>
      </c>
      <c r="I122" s="20"/>
      <c r="J122" s="21">
        <v>-26.8225</v>
      </c>
      <c r="K122" s="21">
        <v>-53.2744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4207809.0</v>
      </c>
      <c r="B123" s="23" t="s">
        <v>4678</v>
      </c>
      <c r="C123" s="24">
        <v>8602.0</v>
      </c>
      <c r="D123" s="24">
        <v>4862.0</v>
      </c>
      <c r="E123" s="24">
        <v>4672.0</v>
      </c>
      <c r="F123" s="24">
        <v>6522.0</v>
      </c>
      <c r="G123" s="24">
        <v>3012.0</v>
      </c>
      <c r="H123" s="24">
        <v>9534.0</v>
      </c>
      <c r="I123" s="25"/>
      <c r="J123" s="26">
        <v>-27.0247</v>
      </c>
      <c r="K123" s="26">
        <v>-51.9017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4207858.0</v>
      </c>
      <c r="B124" s="18" t="s">
        <v>3213</v>
      </c>
      <c r="C124" s="19">
        <v>2202.0</v>
      </c>
      <c r="D124" s="19">
        <v>1072.0</v>
      </c>
      <c r="E124" s="19">
        <v>1024.0</v>
      </c>
      <c r="F124" s="19">
        <v>449.0</v>
      </c>
      <c r="G124" s="19">
        <v>1647.0</v>
      </c>
      <c r="H124" s="19">
        <v>2096.0</v>
      </c>
      <c r="I124" s="20"/>
      <c r="J124" s="21">
        <v>-26.6564</v>
      </c>
      <c r="K124" s="21">
        <v>-52.8922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4207908.0</v>
      </c>
      <c r="B125" s="23" t="s">
        <v>4679</v>
      </c>
      <c r="C125" s="24">
        <v>9734.0</v>
      </c>
      <c r="D125" s="24">
        <v>5347.0</v>
      </c>
      <c r="E125" s="24">
        <v>5103.0</v>
      </c>
      <c r="F125" s="24">
        <v>3521.0</v>
      </c>
      <c r="G125" s="24">
        <v>6929.0</v>
      </c>
      <c r="H125" s="24">
        <v>10450.0</v>
      </c>
      <c r="I125" s="25"/>
      <c r="J125" s="26">
        <v>-26.2386</v>
      </c>
      <c r="K125" s="26">
        <v>-50.7997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4208005.0</v>
      </c>
      <c r="B126" s="18" t="s">
        <v>4680</v>
      </c>
      <c r="C126" s="19">
        <v>6764.0</v>
      </c>
      <c r="D126" s="19">
        <v>3218.0</v>
      </c>
      <c r="E126" s="19">
        <v>3209.0</v>
      </c>
      <c r="F126" s="19">
        <v>4058.0</v>
      </c>
      <c r="G126" s="19">
        <v>2369.0</v>
      </c>
      <c r="H126" s="19">
        <v>6427.0</v>
      </c>
      <c r="I126" s="20"/>
      <c r="J126" s="21">
        <v>-27.2906</v>
      </c>
      <c r="K126" s="21">
        <v>-52.3231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4208104.0</v>
      </c>
      <c r="B127" s="23" t="s">
        <v>4681</v>
      </c>
      <c r="C127" s="24">
        <v>19086.0</v>
      </c>
      <c r="D127" s="24">
        <v>10422.0</v>
      </c>
      <c r="E127" s="24">
        <v>9893.0</v>
      </c>
      <c r="F127" s="24">
        <v>10742.0</v>
      </c>
      <c r="G127" s="24">
        <v>9573.0</v>
      </c>
      <c r="H127" s="24">
        <v>20315.0</v>
      </c>
      <c r="I127" s="25"/>
      <c r="J127" s="26">
        <v>-26.3364</v>
      </c>
      <c r="K127" s="26">
        <v>-49.9064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4208203.0</v>
      </c>
      <c r="B128" s="18" t="s">
        <v>4682</v>
      </c>
      <c r="C128" s="19">
        <v>147494.0</v>
      </c>
      <c r="D128" s="19">
        <v>90141.0</v>
      </c>
      <c r="E128" s="19">
        <v>93247.0</v>
      </c>
      <c r="F128" s="19">
        <v>173465.0</v>
      </c>
      <c r="G128" s="19">
        <v>9923.0</v>
      </c>
      <c r="H128" s="19">
        <v>183388.0</v>
      </c>
      <c r="I128" s="20"/>
      <c r="J128" s="21">
        <v>-26.9078</v>
      </c>
      <c r="K128" s="21">
        <v>-48.6619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4208302.0</v>
      </c>
      <c r="B129" s="23" t="s">
        <v>4683</v>
      </c>
      <c r="C129" s="24">
        <v>25869.0</v>
      </c>
      <c r="D129" s="24">
        <v>22387.0</v>
      </c>
      <c r="E129" s="24">
        <v>23427.0</v>
      </c>
      <c r="F129" s="24">
        <v>44676.0</v>
      </c>
      <c r="G129" s="24">
        <v>1138.0</v>
      </c>
      <c r="H129" s="24">
        <v>45814.0</v>
      </c>
      <c r="I129" s="25"/>
      <c r="J129" s="26">
        <v>-27.0903</v>
      </c>
      <c r="K129" s="26">
        <v>-48.6114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4208401.0</v>
      </c>
      <c r="B130" s="18" t="s">
        <v>357</v>
      </c>
      <c r="C130" s="19">
        <v>13998.0</v>
      </c>
      <c r="D130" s="19">
        <v>7868.0</v>
      </c>
      <c r="E130" s="19">
        <v>7562.0</v>
      </c>
      <c r="F130" s="19">
        <v>7635.0</v>
      </c>
      <c r="G130" s="19">
        <v>7795.0</v>
      </c>
      <c r="H130" s="19">
        <v>15430.0</v>
      </c>
      <c r="I130" s="20"/>
      <c r="J130" s="21">
        <v>-2.7489</v>
      </c>
      <c r="K130" s="21">
        <v>-58.0219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4208450.0</v>
      </c>
      <c r="B131" s="23" t="s">
        <v>4684</v>
      </c>
      <c r="C131" s="24">
        <v>8839.0</v>
      </c>
      <c r="D131" s="24">
        <v>7454.0</v>
      </c>
      <c r="E131" s="24">
        <v>7321.0</v>
      </c>
      <c r="F131" s="24">
        <v>14182.0</v>
      </c>
      <c r="G131" s="24">
        <v>593.0</v>
      </c>
      <c r="H131" s="24">
        <v>14775.0</v>
      </c>
      <c r="I131" s="25"/>
      <c r="J131" s="26">
        <v>-26.1169</v>
      </c>
      <c r="K131" s="26">
        <v>-48.6161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4208500.0</v>
      </c>
      <c r="B132" s="18" t="s">
        <v>4685</v>
      </c>
      <c r="C132" s="19">
        <v>19492.0</v>
      </c>
      <c r="D132" s="19">
        <v>11096.0</v>
      </c>
      <c r="E132" s="19">
        <v>11159.0</v>
      </c>
      <c r="F132" s="19">
        <v>14834.0</v>
      </c>
      <c r="G132" s="19">
        <v>7421.0</v>
      </c>
      <c r="H132" s="19">
        <v>22255.0</v>
      </c>
      <c r="I132" s="20"/>
      <c r="J132" s="21">
        <v>-27.4144</v>
      </c>
      <c r="K132" s="21">
        <v>-49.6025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4208609.0</v>
      </c>
      <c r="B133" s="23" t="s">
        <v>4686</v>
      </c>
      <c r="C133" s="24">
        <v>4194.0</v>
      </c>
      <c r="D133" s="24">
        <v>2013.0</v>
      </c>
      <c r="E133" s="24">
        <v>2028.0</v>
      </c>
      <c r="F133" s="24">
        <v>1605.0</v>
      </c>
      <c r="G133" s="24">
        <v>2436.0</v>
      </c>
      <c r="H133" s="24">
        <v>4041.0</v>
      </c>
      <c r="I133" s="25"/>
      <c r="J133" s="26">
        <v>-27.1758</v>
      </c>
      <c r="K133" s="26">
        <v>-51.7336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4208708.0</v>
      </c>
      <c r="B134" s="18" t="s">
        <v>4687</v>
      </c>
      <c r="C134" s="19">
        <v>10923.0</v>
      </c>
      <c r="D134" s="19">
        <v>5262.0</v>
      </c>
      <c r="E134" s="19">
        <v>5346.0</v>
      </c>
      <c r="F134" s="19">
        <v>5132.0</v>
      </c>
      <c r="G134" s="19">
        <v>5476.0</v>
      </c>
      <c r="H134" s="19">
        <v>10608.0</v>
      </c>
      <c r="I134" s="20"/>
      <c r="J134" s="21">
        <v>-28.9975</v>
      </c>
      <c r="K134" s="21">
        <v>-49.7636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4208807.0</v>
      </c>
      <c r="B135" s="23" t="s">
        <v>4688</v>
      </c>
      <c r="C135" s="24">
        <v>14613.0</v>
      </c>
      <c r="D135" s="24">
        <v>8624.0</v>
      </c>
      <c r="E135" s="24">
        <v>8667.0</v>
      </c>
      <c r="F135" s="24">
        <v>13199.0</v>
      </c>
      <c r="G135" s="24">
        <v>4092.0</v>
      </c>
      <c r="H135" s="24">
        <v>17291.0</v>
      </c>
      <c r="I135" s="25"/>
      <c r="J135" s="26">
        <v>-28.615</v>
      </c>
      <c r="K135" s="26">
        <v>-49.0256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4208906.0</v>
      </c>
      <c r="B136" s="137" t="s">
        <v>4689</v>
      </c>
      <c r="C136" s="138">
        <v>108489.0</v>
      </c>
      <c r="D136" s="138">
        <v>71864.0</v>
      </c>
      <c r="E136" s="138">
        <v>71342.0</v>
      </c>
      <c r="F136" s="138">
        <v>132918.0</v>
      </c>
      <c r="G136" s="138">
        <v>10288.0</v>
      </c>
      <c r="H136" s="138">
        <v>143206.0</v>
      </c>
      <c r="I136" s="142"/>
      <c r="J136" s="21">
        <v>-26.4861</v>
      </c>
      <c r="K136" s="21">
        <v>-49.0667</v>
      </c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 ht="15.75" customHeight="1">
      <c r="A137" s="22">
        <v>4208955.0</v>
      </c>
      <c r="B137" s="23" t="s">
        <v>4690</v>
      </c>
      <c r="C137" s="24">
        <v>1994.0</v>
      </c>
      <c r="D137" s="24">
        <v>900.0</v>
      </c>
      <c r="E137" s="24">
        <v>866.0</v>
      </c>
      <c r="F137" s="24">
        <v>799.0</v>
      </c>
      <c r="G137" s="24">
        <v>967.0</v>
      </c>
      <c r="H137" s="24">
        <v>1766.0</v>
      </c>
      <c r="I137" s="25"/>
      <c r="J137" s="26">
        <v>-26.7217</v>
      </c>
      <c r="K137" s="26">
        <v>-52.8597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4209003.0</v>
      </c>
      <c r="B138" s="18" t="s">
        <v>4691</v>
      </c>
      <c r="C138" s="19">
        <v>24066.0</v>
      </c>
      <c r="D138" s="19">
        <v>13008.0</v>
      </c>
      <c r="E138" s="19">
        <v>13997.0</v>
      </c>
      <c r="F138" s="19">
        <v>24918.0</v>
      </c>
      <c r="G138" s="19">
        <v>2087.0</v>
      </c>
      <c r="H138" s="19">
        <v>27005.0</v>
      </c>
      <c r="I138" s="20"/>
      <c r="J138" s="21">
        <v>-27.1781</v>
      </c>
      <c r="K138" s="21">
        <v>-51.5047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4209102.0</v>
      </c>
      <c r="B139" s="23" t="s">
        <v>4692</v>
      </c>
      <c r="C139" s="24">
        <v>429604.0</v>
      </c>
      <c r="D139" s="24">
        <v>255763.0</v>
      </c>
      <c r="E139" s="24">
        <v>259487.0</v>
      </c>
      <c r="F139" s="24">
        <v>497788.0</v>
      </c>
      <c r="G139" s="24">
        <v>17462.0</v>
      </c>
      <c r="H139" s="24">
        <v>515250.0</v>
      </c>
      <c r="I139" s="25"/>
      <c r="J139" s="26">
        <v>-26.3044</v>
      </c>
      <c r="K139" s="26">
        <v>-48.8456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4209151.0</v>
      </c>
      <c r="B140" s="18" t="s">
        <v>4693</v>
      </c>
      <c r="C140" s="19">
        <v>4594.0</v>
      </c>
      <c r="D140" s="19">
        <v>2391.0</v>
      </c>
      <c r="E140" s="19">
        <v>2329.0</v>
      </c>
      <c r="F140" s="19">
        <v>1610.0</v>
      </c>
      <c r="G140" s="19">
        <v>3110.0</v>
      </c>
      <c r="H140" s="19">
        <v>4720.0</v>
      </c>
      <c r="I140" s="20"/>
      <c r="J140" s="21">
        <v>-26.9583</v>
      </c>
      <c r="K140" s="21">
        <v>-49.6281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4209177.0</v>
      </c>
      <c r="B141" s="23" t="s">
        <v>4694</v>
      </c>
      <c r="C141" s="24">
        <v>2220.0</v>
      </c>
      <c r="D141" s="24">
        <v>1094.0</v>
      </c>
      <c r="E141" s="24">
        <v>1054.0</v>
      </c>
      <c r="F141" s="24">
        <v>1044.0</v>
      </c>
      <c r="G141" s="24">
        <v>1104.0</v>
      </c>
      <c r="H141" s="24">
        <v>2148.0</v>
      </c>
      <c r="I141" s="25"/>
      <c r="J141" s="26">
        <v>-26.3983</v>
      </c>
      <c r="K141" s="26">
        <v>-52.7278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4209201.0</v>
      </c>
      <c r="B142" s="18" t="s">
        <v>4695</v>
      </c>
      <c r="C142" s="19">
        <v>2173.0</v>
      </c>
      <c r="D142" s="19">
        <v>1099.0</v>
      </c>
      <c r="E142" s="19">
        <v>1098.0</v>
      </c>
      <c r="F142" s="19">
        <v>1158.0</v>
      </c>
      <c r="G142" s="19">
        <v>1039.0</v>
      </c>
      <c r="H142" s="19">
        <v>2197.0</v>
      </c>
      <c r="I142" s="20"/>
      <c r="J142" s="21">
        <v>-27.26</v>
      </c>
      <c r="K142" s="21">
        <v>-51.5558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4209300.0</v>
      </c>
      <c r="B143" s="23" t="s">
        <v>4696</v>
      </c>
      <c r="C143" s="24">
        <v>157682.0</v>
      </c>
      <c r="D143" s="24">
        <v>75952.0</v>
      </c>
      <c r="E143" s="24">
        <v>80785.0</v>
      </c>
      <c r="F143" s="24">
        <v>153944.0</v>
      </c>
      <c r="G143" s="24">
        <v>2793.0</v>
      </c>
      <c r="H143" s="24">
        <v>156737.0</v>
      </c>
      <c r="I143" s="25"/>
      <c r="J143" s="26">
        <v>-27.8161</v>
      </c>
      <c r="K143" s="26">
        <v>-50.3261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4209409.0</v>
      </c>
      <c r="B144" s="18" t="s">
        <v>4697</v>
      </c>
      <c r="C144" s="19">
        <v>47568.0</v>
      </c>
      <c r="D144" s="19">
        <v>25308.0</v>
      </c>
      <c r="E144" s="19">
        <v>26246.0</v>
      </c>
      <c r="F144" s="19">
        <v>40659.0</v>
      </c>
      <c r="G144" s="19">
        <v>10895.0</v>
      </c>
      <c r="H144" s="19">
        <v>51554.0</v>
      </c>
      <c r="I144" s="20"/>
      <c r="J144" s="21">
        <v>-28.4825</v>
      </c>
      <c r="K144" s="21">
        <v>-48.7808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4209458.0</v>
      </c>
      <c r="B145" s="23" t="s">
        <v>4698</v>
      </c>
      <c r="C145" s="24">
        <v>1572.0</v>
      </c>
      <c r="D145" s="24">
        <v>756.0</v>
      </c>
      <c r="E145" s="24">
        <v>734.0</v>
      </c>
      <c r="F145" s="24">
        <v>648.0</v>
      </c>
      <c r="G145" s="24">
        <v>842.0</v>
      </c>
      <c r="H145" s="24">
        <v>1490.0</v>
      </c>
      <c r="I145" s="25"/>
      <c r="J145" s="26">
        <v>-26.8581</v>
      </c>
      <c r="K145" s="26">
        <v>-52.5672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4209508.0</v>
      </c>
      <c r="B146" s="18" t="s">
        <v>4699</v>
      </c>
      <c r="C146" s="19">
        <v>5062.0</v>
      </c>
      <c r="D146" s="19">
        <v>3002.0</v>
      </c>
      <c r="E146" s="19">
        <v>3003.0</v>
      </c>
      <c r="F146" s="19">
        <v>4375.0</v>
      </c>
      <c r="G146" s="19">
        <v>1630.0</v>
      </c>
      <c r="H146" s="19">
        <v>6005.0</v>
      </c>
      <c r="I146" s="20"/>
      <c r="J146" s="21">
        <v>-27.2167</v>
      </c>
      <c r="K146" s="21">
        <v>-49.7331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4209607.0</v>
      </c>
      <c r="B147" s="23" t="s">
        <v>4700</v>
      </c>
      <c r="C147" s="24">
        <v>13604.0</v>
      </c>
      <c r="D147" s="24">
        <v>7185.0</v>
      </c>
      <c r="E147" s="24">
        <v>7181.0</v>
      </c>
      <c r="F147" s="24">
        <v>11105.0</v>
      </c>
      <c r="G147" s="24">
        <v>3261.0</v>
      </c>
      <c r="H147" s="24">
        <v>14366.0</v>
      </c>
      <c r="I147" s="25"/>
      <c r="J147" s="26">
        <v>-28.3928</v>
      </c>
      <c r="K147" s="26">
        <v>-49.3967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4209706.0</v>
      </c>
      <c r="B148" s="18" t="s">
        <v>4701</v>
      </c>
      <c r="C148" s="19">
        <v>11682.0</v>
      </c>
      <c r="D148" s="19">
        <v>6092.0</v>
      </c>
      <c r="E148" s="19">
        <v>5770.0</v>
      </c>
      <c r="F148" s="19">
        <v>7522.0</v>
      </c>
      <c r="G148" s="19">
        <v>4340.0</v>
      </c>
      <c r="H148" s="19">
        <v>11862.0</v>
      </c>
      <c r="I148" s="20"/>
      <c r="J148" s="21">
        <v>-26.9289</v>
      </c>
      <c r="K148" s="21">
        <v>-50.6953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4209805.0</v>
      </c>
      <c r="B149" s="23" t="s">
        <v>4702</v>
      </c>
      <c r="C149" s="24">
        <v>3739.0</v>
      </c>
      <c r="D149" s="24">
        <v>1754.0</v>
      </c>
      <c r="E149" s="24">
        <v>1611.0</v>
      </c>
      <c r="F149" s="24">
        <v>820.0</v>
      </c>
      <c r="G149" s="24">
        <v>2545.0</v>
      </c>
      <c r="H149" s="24">
        <v>3365.0</v>
      </c>
      <c r="I149" s="25"/>
      <c r="J149" s="26">
        <v>-27.5069</v>
      </c>
      <c r="K149" s="26">
        <v>-49.2869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4209854.0</v>
      </c>
      <c r="B150" s="18" t="s">
        <v>4703</v>
      </c>
      <c r="C150" s="19">
        <v>4877.0</v>
      </c>
      <c r="D150" s="19">
        <v>2394.0</v>
      </c>
      <c r="E150" s="19">
        <v>2248.0</v>
      </c>
      <c r="F150" s="19">
        <v>1930.0</v>
      </c>
      <c r="G150" s="19">
        <v>2712.0</v>
      </c>
      <c r="H150" s="19">
        <v>4642.0</v>
      </c>
      <c r="I150" s="20"/>
      <c r="J150" s="21">
        <v>-27.0533</v>
      </c>
      <c r="K150" s="21">
        <v>-52.0667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4209904.0</v>
      </c>
      <c r="B151" s="23" t="s">
        <v>4704</v>
      </c>
      <c r="C151" s="24">
        <v>8381.0</v>
      </c>
      <c r="D151" s="24">
        <v>5128.0</v>
      </c>
      <c r="E151" s="24">
        <v>5120.0</v>
      </c>
      <c r="F151" s="24">
        <v>7018.0</v>
      </c>
      <c r="G151" s="24">
        <v>3230.0</v>
      </c>
      <c r="H151" s="24">
        <v>10248.0</v>
      </c>
      <c r="I151" s="25"/>
      <c r="J151" s="26">
        <v>-27.1661</v>
      </c>
      <c r="K151" s="26">
        <v>-49.5419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4210001.0</v>
      </c>
      <c r="B152" s="18" t="s">
        <v>4705</v>
      </c>
      <c r="C152" s="19">
        <v>7974.0</v>
      </c>
      <c r="D152" s="19">
        <v>5390.0</v>
      </c>
      <c r="E152" s="19">
        <v>5059.0</v>
      </c>
      <c r="F152" s="19">
        <v>3256.0</v>
      </c>
      <c r="G152" s="19">
        <v>7193.0</v>
      </c>
      <c r="H152" s="19">
        <v>10449.0</v>
      </c>
      <c r="I152" s="20"/>
      <c r="J152" s="21">
        <v>-26.7206</v>
      </c>
      <c r="K152" s="21">
        <v>-48.9328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4210035.0</v>
      </c>
      <c r="B153" s="23" t="s">
        <v>4706</v>
      </c>
      <c r="C153" s="24">
        <v>5572.0</v>
      </c>
      <c r="D153" s="24">
        <v>2738.0</v>
      </c>
      <c r="E153" s="24">
        <v>2861.0</v>
      </c>
      <c r="F153" s="24">
        <v>4258.0</v>
      </c>
      <c r="G153" s="24">
        <v>1341.0</v>
      </c>
      <c r="H153" s="24">
        <v>5599.0</v>
      </c>
      <c r="I153" s="25"/>
      <c r="J153" s="26">
        <v>-27.1328</v>
      </c>
      <c r="K153" s="26">
        <v>-51.4672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4210050.0</v>
      </c>
      <c r="B154" s="18" t="s">
        <v>4707</v>
      </c>
      <c r="C154" s="19">
        <v>1900.0</v>
      </c>
      <c r="D154" s="19">
        <v>948.0</v>
      </c>
      <c r="E154" s="19">
        <v>878.0</v>
      </c>
      <c r="F154" s="19">
        <v>501.0</v>
      </c>
      <c r="G154" s="19">
        <v>1325.0</v>
      </c>
      <c r="H154" s="19">
        <v>1826.0</v>
      </c>
      <c r="I154" s="20"/>
      <c r="J154" s="21">
        <v>-26.8556</v>
      </c>
      <c r="K154" s="21">
        <v>-51.3781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4210100.0</v>
      </c>
      <c r="B155" s="23" t="s">
        <v>4708</v>
      </c>
      <c r="C155" s="24">
        <v>49940.0</v>
      </c>
      <c r="D155" s="24">
        <v>26262.0</v>
      </c>
      <c r="E155" s="24">
        <v>26658.0</v>
      </c>
      <c r="F155" s="24">
        <v>41336.0</v>
      </c>
      <c r="G155" s="24">
        <v>11584.0</v>
      </c>
      <c r="H155" s="24">
        <v>52920.0</v>
      </c>
      <c r="I155" s="25"/>
      <c r="J155" s="26">
        <v>-26.1114</v>
      </c>
      <c r="K155" s="26">
        <v>-49.8053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4210209.0</v>
      </c>
      <c r="B156" s="18" t="s">
        <v>4709</v>
      </c>
      <c r="C156" s="19">
        <v>3143.0</v>
      </c>
      <c r="D156" s="19">
        <v>1672.0</v>
      </c>
      <c r="E156" s="19">
        <v>1607.0</v>
      </c>
      <c r="F156" s="19">
        <v>1249.0</v>
      </c>
      <c r="G156" s="19">
        <v>2030.0</v>
      </c>
      <c r="H156" s="19">
        <v>3279.0</v>
      </c>
      <c r="I156" s="20"/>
      <c r="J156" s="21">
        <v>-27.4181</v>
      </c>
      <c r="K156" s="21">
        <v>-48.9514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4210308.0</v>
      </c>
      <c r="B157" s="23" t="s">
        <v>4710</v>
      </c>
      <c r="C157" s="24">
        <v>6906.0</v>
      </c>
      <c r="D157" s="24">
        <v>3799.0</v>
      </c>
      <c r="E157" s="24">
        <v>3680.0</v>
      </c>
      <c r="F157" s="24">
        <v>2961.0</v>
      </c>
      <c r="G157" s="24">
        <v>4518.0</v>
      </c>
      <c r="H157" s="24">
        <v>7479.0</v>
      </c>
      <c r="I157" s="25"/>
      <c r="J157" s="26">
        <v>-26.3678</v>
      </c>
      <c r="K157" s="26">
        <v>-50.3281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4210407.0</v>
      </c>
      <c r="B158" s="18" t="s">
        <v>4711</v>
      </c>
      <c r="C158" s="19">
        <v>5541.0</v>
      </c>
      <c r="D158" s="19">
        <v>3248.0</v>
      </c>
      <c r="E158" s="19">
        <v>3161.0</v>
      </c>
      <c r="F158" s="19">
        <v>4260.0</v>
      </c>
      <c r="G158" s="19">
        <v>2149.0</v>
      </c>
      <c r="H158" s="19">
        <v>6409.0</v>
      </c>
      <c r="I158" s="20"/>
      <c r="J158" s="21">
        <v>-28.8467</v>
      </c>
      <c r="K158" s="21">
        <v>-49.4528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4210506.0</v>
      </c>
      <c r="B159" s="23" t="s">
        <v>274</v>
      </c>
      <c r="C159" s="24">
        <v>18521.0</v>
      </c>
      <c r="D159" s="24">
        <v>10910.0</v>
      </c>
      <c r="E159" s="24">
        <v>11194.0</v>
      </c>
      <c r="F159" s="24">
        <v>18090.0</v>
      </c>
      <c r="G159" s="24">
        <v>4014.0</v>
      </c>
      <c r="H159" s="24">
        <v>22104.0</v>
      </c>
      <c r="I159" s="25"/>
      <c r="J159" s="26">
        <v>-26.7608</v>
      </c>
      <c r="K159" s="26">
        <v>-53.1725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4210555.0</v>
      </c>
      <c r="B160" s="18" t="s">
        <v>4712</v>
      </c>
      <c r="C160" s="19">
        <v>2651.0</v>
      </c>
      <c r="D160" s="19">
        <v>1135.0</v>
      </c>
      <c r="E160" s="19">
        <v>1068.0</v>
      </c>
      <c r="F160" s="19">
        <v>760.0</v>
      </c>
      <c r="G160" s="19">
        <v>1443.0</v>
      </c>
      <c r="H160" s="19">
        <v>2203.0</v>
      </c>
      <c r="I160" s="20"/>
      <c r="J160" s="21">
        <v>-26.8022</v>
      </c>
      <c r="K160" s="21">
        <v>-52.6253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4210605.0</v>
      </c>
      <c r="B161" s="23" t="s">
        <v>2712</v>
      </c>
      <c r="C161" s="24">
        <v>12562.0</v>
      </c>
      <c r="D161" s="24">
        <v>7443.0</v>
      </c>
      <c r="E161" s="24">
        <v>7225.0</v>
      </c>
      <c r="F161" s="24">
        <v>7607.0</v>
      </c>
      <c r="G161" s="24">
        <v>7061.0</v>
      </c>
      <c r="H161" s="24">
        <v>14668.0</v>
      </c>
      <c r="I161" s="25"/>
      <c r="J161" s="26">
        <v>-7.2003</v>
      </c>
      <c r="K161" s="26">
        <v>-35.7892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4210704.0</v>
      </c>
      <c r="B162" s="18" t="s">
        <v>4713</v>
      </c>
      <c r="C162" s="19">
        <v>3204.0</v>
      </c>
      <c r="D162" s="19">
        <v>1473.0</v>
      </c>
      <c r="E162" s="19">
        <v>1365.0</v>
      </c>
      <c r="F162" s="19">
        <v>1462.0</v>
      </c>
      <c r="G162" s="19">
        <v>1376.0</v>
      </c>
      <c r="H162" s="19">
        <v>2838.0</v>
      </c>
      <c r="I162" s="20"/>
      <c r="J162" s="21">
        <v>-26.4731</v>
      </c>
      <c r="K162" s="21">
        <v>-51.1483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4210803.0</v>
      </c>
      <c r="B163" s="67" t="s">
        <v>4714</v>
      </c>
      <c r="C163" s="68">
        <v>7080.0</v>
      </c>
      <c r="D163" s="68">
        <v>3458.0</v>
      </c>
      <c r="E163" s="68">
        <v>3544.0</v>
      </c>
      <c r="F163" s="68">
        <v>3651.0</v>
      </c>
      <c r="G163" s="68">
        <v>3351.0</v>
      </c>
      <c r="H163" s="68">
        <v>7002.0</v>
      </c>
      <c r="I163" s="147"/>
      <c r="J163" s="26">
        <v>-28.8286</v>
      </c>
      <c r="K163" s="26">
        <v>-49.6358</v>
      </c>
      <c r="L163" s="147"/>
      <c r="M163" s="147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</row>
    <row r="164" ht="15.75" customHeight="1">
      <c r="A164" s="17">
        <v>4210852.0</v>
      </c>
      <c r="B164" s="18" t="s">
        <v>4715</v>
      </c>
      <c r="C164" s="19">
        <v>2753.0</v>
      </c>
      <c r="D164" s="19">
        <v>1273.0</v>
      </c>
      <c r="E164" s="19">
        <v>1240.0</v>
      </c>
      <c r="F164" s="19">
        <v>1202.0</v>
      </c>
      <c r="G164" s="19">
        <v>1311.0</v>
      </c>
      <c r="H164" s="19">
        <v>2513.0</v>
      </c>
      <c r="I164" s="20"/>
      <c r="J164" s="21">
        <v>-27.1964</v>
      </c>
      <c r="K164" s="21">
        <v>-50.0767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4210902.0</v>
      </c>
      <c r="B165" s="23" t="s">
        <v>4716</v>
      </c>
      <c r="C165" s="24">
        <v>3930.0</v>
      </c>
      <c r="D165" s="24">
        <v>2070.0</v>
      </c>
      <c r="E165" s="24">
        <v>1977.0</v>
      </c>
      <c r="F165" s="24">
        <v>2694.0</v>
      </c>
      <c r="G165" s="24">
        <v>1353.0</v>
      </c>
      <c r="H165" s="24">
        <v>4047.0</v>
      </c>
      <c r="I165" s="25"/>
      <c r="J165" s="26">
        <v>-26.7783</v>
      </c>
      <c r="K165" s="26">
        <v>-53.0553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4211009.0</v>
      </c>
      <c r="B166" s="18" t="s">
        <v>4717</v>
      </c>
      <c r="C166" s="19">
        <v>8728.0</v>
      </c>
      <c r="D166" s="19">
        <v>5424.0</v>
      </c>
      <c r="E166" s="19">
        <v>4807.0</v>
      </c>
      <c r="F166" s="19">
        <v>6305.0</v>
      </c>
      <c r="G166" s="19">
        <v>3926.0</v>
      </c>
      <c r="H166" s="19">
        <v>10231.0</v>
      </c>
      <c r="I166" s="20"/>
      <c r="J166" s="21">
        <v>-27.1028</v>
      </c>
      <c r="K166" s="21">
        <v>-53.4019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4211058.0</v>
      </c>
      <c r="B167" s="23" t="s">
        <v>4718</v>
      </c>
      <c r="C167" s="24">
        <v>8579.0</v>
      </c>
      <c r="D167" s="24">
        <v>4740.0</v>
      </c>
      <c r="E167" s="24">
        <v>4572.0</v>
      </c>
      <c r="F167" s="24">
        <v>8076.0</v>
      </c>
      <c r="G167" s="24">
        <v>1236.0</v>
      </c>
      <c r="H167" s="24">
        <v>9312.0</v>
      </c>
      <c r="I167" s="25"/>
      <c r="J167" s="26">
        <v>-27.2228</v>
      </c>
      <c r="K167" s="26">
        <v>-50.9797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4211108.0</v>
      </c>
      <c r="B168" s="18" t="s">
        <v>4719</v>
      </c>
      <c r="C168" s="19">
        <v>8350.0</v>
      </c>
      <c r="D168" s="19">
        <v>4281.0</v>
      </c>
      <c r="E168" s="19">
        <v>4067.0</v>
      </c>
      <c r="F168" s="19">
        <v>4850.0</v>
      </c>
      <c r="G168" s="19">
        <v>3498.0</v>
      </c>
      <c r="H168" s="19">
        <v>8348.0</v>
      </c>
      <c r="I168" s="20"/>
      <c r="J168" s="21">
        <v>-26.4622</v>
      </c>
      <c r="K168" s="21">
        <v>-50.2311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4211207.0</v>
      </c>
      <c r="B169" s="23" t="s">
        <v>4720</v>
      </c>
      <c r="C169" s="24">
        <v>14551.0</v>
      </c>
      <c r="D169" s="24">
        <v>8078.0</v>
      </c>
      <c r="E169" s="24">
        <v>8048.0</v>
      </c>
      <c r="F169" s="24">
        <v>13863.0</v>
      </c>
      <c r="G169" s="24">
        <v>2263.0</v>
      </c>
      <c r="H169" s="24">
        <v>16126.0</v>
      </c>
      <c r="I169" s="25"/>
      <c r="J169" s="26">
        <v>-28.6508</v>
      </c>
      <c r="K169" s="26">
        <v>-49.21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4211256.0</v>
      </c>
      <c r="B170" s="18" t="s">
        <v>4721</v>
      </c>
      <c r="C170" s="19">
        <v>2917.0</v>
      </c>
      <c r="D170" s="19">
        <v>1513.0</v>
      </c>
      <c r="E170" s="19">
        <v>1377.0</v>
      </c>
      <c r="F170" s="19">
        <v>756.0</v>
      </c>
      <c r="G170" s="19">
        <v>2134.0</v>
      </c>
      <c r="H170" s="19">
        <v>2890.0</v>
      </c>
      <c r="I170" s="20"/>
      <c r="J170" s="21">
        <v>-28.8006</v>
      </c>
      <c r="K170" s="21">
        <v>-49.7208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4211306.0</v>
      </c>
      <c r="B171" s="23" t="s">
        <v>4722</v>
      </c>
      <c r="C171" s="24">
        <v>39317.0</v>
      </c>
      <c r="D171" s="24">
        <v>30166.0</v>
      </c>
      <c r="E171" s="24">
        <v>30422.0</v>
      </c>
      <c r="F171" s="24">
        <v>57435.0</v>
      </c>
      <c r="G171" s="24">
        <v>3153.0</v>
      </c>
      <c r="H171" s="24">
        <v>60588.0</v>
      </c>
      <c r="I171" s="25"/>
      <c r="J171" s="26">
        <v>-26.8989</v>
      </c>
      <c r="K171" s="26">
        <v>-48.6542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4211405.0</v>
      </c>
      <c r="B172" s="18" t="s">
        <v>4723</v>
      </c>
      <c r="C172" s="19">
        <v>3543.0</v>
      </c>
      <c r="D172" s="19">
        <v>2205.0</v>
      </c>
      <c r="E172" s="19">
        <v>2070.0</v>
      </c>
      <c r="F172" s="19">
        <v>3211.0</v>
      </c>
      <c r="G172" s="19">
        <v>1064.0</v>
      </c>
      <c r="H172" s="19">
        <v>4275.0</v>
      </c>
      <c r="I172" s="20"/>
      <c r="J172" s="21">
        <v>-26.9025</v>
      </c>
      <c r="K172" s="21">
        <v>-52.9058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4211454.0</v>
      </c>
      <c r="B173" s="23" t="s">
        <v>4724</v>
      </c>
      <c r="C173" s="24">
        <v>4256.0</v>
      </c>
      <c r="D173" s="24">
        <v>2210.0</v>
      </c>
      <c r="E173" s="24">
        <v>2057.0</v>
      </c>
      <c r="F173" s="24">
        <v>1530.0</v>
      </c>
      <c r="G173" s="24">
        <v>2737.0</v>
      </c>
      <c r="H173" s="24">
        <v>4267.0</v>
      </c>
      <c r="I173" s="25"/>
      <c r="J173" s="26">
        <v>-26.9397</v>
      </c>
      <c r="K173" s="26">
        <v>-52.8122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4211504.0</v>
      </c>
      <c r="B174" s="18" t="s">
        <v>4725</v>
      </c>
      <c r="C174" s="19">
        <v>9852.0</v>
      </c>
      <c r="D174" s="19">
        <v>6177.0</v>
      </c>
      <c r="E174" s="19">
        <v>6002.0</v>
      </c>
      <c r="F174" s="19">
        <v>9121.0</v>
      </c>
      <c r="G174" s="19">
        <v>3058.0</v>
      </c>
      <c r="H174" s="19">
        <v>12179.0</v>
      </c>
      <c r="I174" s="20"/>
      <c r="J174" s="21">
        <v>-27.2858</v>
      </c>
      <c r="K174" s="21">
        <v>-48.9297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4211603.0</v>
      </c>
      <c r="B175" s="23" t="s">
        <v>1278</v>
      </c>
      <c r="C175" s="24">
        <v>11511.0</v>
      </c>
      <c r="D175" s="24">
        <v>6720.0</v>
      </c>
      <c r="E175" s="24">
        <v>6596.0</v>
      </c>
      <c r="F175" s="24">
        <v>8928.0</v>
      </c>
      <c r="G175" s="24">
        <v>4388.0</v>
      </c>
      <c r="H175" s="24">
        <v>13316.0</v>
      </c>
      <c r="I175" s="25"/>
      <c r="J175" s="26">
        <v>-16.3708</v>
      </c>
      <c r="K175" s="26">
        <v>-49.3231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4211652.0</v>
      </c>
      <c r="B176" s="18" t="s">
        <v>900</v>
      </c>
      <c r="C176" s="19">
        <v>3101.0</v>
      </c>
      <c r="D176" s="19">
        <v>1450.0</v>
      </c>
      <c r="E176" s="19">
        <v>1300.0</v>
      </c>
      <c r="F176" s="19">
        <v>921.0</v>
      </c>
      <c r="G176" s="19">
        <v>1829.0</v>
      </c>
      <c r="H176" s="19">
        <v>2750.0</v>
      </c>
      <c r="I176" s="20"/>
      <c r="J176" s="21">
        <v>-12.8083</v>
      </c>
      <c r="K176" s="21">
        <v>-42.1678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4211702.0</v>
      </c>
      <c r="B177" s="23" t="s">
        <v>4726</v>
      </c>
      <c r="C177" s="24">
        <v>20031.0</v>
      </c>
      <c r="D177" s="24">
        <v>10635.0</v>
      </c>
      <c r="E177" s="24">
        <v>10760.0</v>
      </c>
      <c r="F177" s="24">
        <v>16086.0</v>
      </c>
      <c r="G177" s="24">
        <v>5309.0</v>
      </c>
      <c r="H177" s="24">
        <v>21395.0</v>
      </c>
      <c r="I177" s="25"/>
      <c r="J177" s="26">
        <v>-28.3589</v>
      </c>
      <c r="K177" s="26">
        <v>-49.2914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4211751.0</v>
      </c>
      <c r="B178" s="18" t="s">
        <v>4727</v>
      </c>
      <c r="C178" s="19">
        <v>13993.0</v>
      </c>
      <c r="D178" s="19">
        <v>8265.0</v>
      </c>
      <c r="E178" s="19">
        <v>8083.0</v>
      </c>
      <c r="F178" s="19">
        <v>14902.0</v>
      </c>
      <c r="G178" s="19">
        <v>1446.0</v>
      </c>
      <c r="H178" s="19">
        <v>16348.0</v>
      </c>
      <c r="I178" s="20"/>
      <c r="J178" s="21">
        <v>-27.4831</v>
      </c>
      <c r="K178" s="21">
        <v>-50.1219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4211801.0</v>
      </c>
      <c r="B179" s="23" t="s">
        <v>4728</v>
      </c>
      <c r="C179" s="24">
        <v>7419.0</v>
      </c>
      <c r="D179" s="24">
        <v>3670.0</v>
      </c>
      <c r="E179" s="24">
        <v>3701.0</v>
      </c>
      <c r="F179" s="24">
        <v>4843.0</v>
      </c>
      <c r="G179" s="24">
        <v>2528.0</v>
      </c>
      <c r="H179" s="24">
        <v>7371.0</v>
      </c>
      <c r="I179" s="25"/>
      <c r="J179" s="26">
        <v>-27.3414</v>
      </c>
      <c r="K179" s="26">
        <v>-51.6181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4211850.0</v>
      </c>
      <c r="B180" s="18" t="s">
        <v>4729</v>
      </c>
      <c r="C180" s="19">
        <v>2352.0</v>
      </c>
      <c r="D180" s="19">
        <v>1150.0</v>
      </c>
      <c r="E180" s="19">
        <v>1121.0</v>
      </c>
      <c r="F180" s="19">
        <v>715.0</v>
      </c>
      <c r="G180" s="19">
        <v>1556.0</v>
      </c>
      <c r="H180" s="19">
        <v>2271.0</v>
      </c>
      <c r="I180" s="20"/>
      <c r="J180" s="21">
        <v>-21.4894</v>
      </c>
      <c r="K180" s="21">
        <v>-51.7003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4211876.0</v>
      </c>
      <c r="B181" s="23" t="s">
        <v>4730</v>
      </c>
      <c r="C181" s="24">
        <v>2052.0</v>
      </c>
      <c r="D181" s="24">
        <v>939.0</v>
      </c>
      <c r="E181" s="24">
        <v>824.0</v>
      </c>
      <c r="F181" s="24">
        <v>336.0</v>
      </c>
      <c r="G181" s="24">
        <v>1427.0</v>
      </c>
      <c r="H181" s="24">
        <v>1763.0</v>
      </c>
      <c r="I181" s="25"/>
      <c r="J181" s="26">
        <v>-27.2522</v>
      </c>
      <c r="K181" s="26">
        <v>-52.4981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4211892.0</v>
      </c>
      <c r="B182" s="18" t="s">
        <v>4731</v>
      </c>
      <c r="C182" s="19">
        <v>2384.0</v>
      </c>
      <c r="D182" s="19">
        <v>1232.0</v>
      </c>
      <c r="E182" s="19">
        <v>1121.0</v>
      </c>
      <c r="F182" s="19">
        <v>945.0</v>
      </c>
      <c r="G182" s="19">
        <v>1408.0</v>
      </c>
      <c r="H182" s="19">
        <v>2353.0</v>
      </c>
      <c r="I182" s="20"/>
      <c r="J182" s="21">
        <v>-27.9289</v>
      </c>
      <c r="K182" s="21">
        <v>-50.105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4211900.0</v>
      </c>
      <c r="B183" s="23" t="s">
        <v>4732</v>
      </c>
      <c r="C183" s="24">
        <v>102742.0</v>
      </c>
      <c r="D183" s="24">
        <v>68332.0</v>
      </c>
      <c r="E183" s="24">
        <v>68867.0</v>
      </c>
      <c r="F183" s="24">
        <v>135229.0</v>
      </c>
      <c r="G183" s="24">
        <v>1970.0</v>
      </c>
      <c r="H183" s="24">
        <v>137199.0</v>
      </c>
      <c r="I183" s="25"/>
      <c r="J183" s="26">
        <v>-27.6453</v>
      </c>
      <c r="K183" s="26">
        <v>-48.6678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4212007.0</v>
      </c>
      <c r="B184" s="18" t="s">
        <v>4733</v>
      </c>
      <c r="C184" s="19">
        <v>8206.0</v>
      </c>
      <c r="D184" s="19">
        <v>3957.0</v>
      </c>
      <c r="E184" s="19">
        <v>3808.0</v>
      </c>
      <c r="F184" s="19">
        <v>4468.0</v>
      </c>
      <c r="G184" s="19">
        <v>3297.0</v>
      </c>
      <c r="H184" s="19">
        <v>7765.0</v>
      </c>
      <c r="I184" s="20"/>
      <c r="J184" s="21">
        <v>-26.3475</v>
      </c>
      <c r="K184" s="21">
        <v>-53.2783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4212056.0</v>
      </c>
      <c r="B185" s="23" t="s">
        <v>3367</v>
      </c>
      <c r="C185" s="24">
        <v>2133.0</v>
      </c>
      <c r="D185" s="24">
        <v>1224.0</v>
      </c>
      <c r="E185" s="24">
        <v>1152.0</v>
      </c>
      <c r="F185" s="24">
        <v>925.0</v>
      </c>
      <c r="G185" s="24">
        <v>1451.0</v>
      </c>
      <c r="H185" s="24">
        <v>2376.0</v>
      </c>
      <c r="I185" s="25"/>
      <c r="J185" s="26">
        <v>-27.5828</v>
      </c>
      <c r="K185" s="26">
        <v>-50.1594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4212106.0</v>
      </c>
      <c r="B186" s="18" t="s">
        <v>4734</v>
      </c>
      <c r="C186" s="19">
        <v>16034.0</v>
      </c>
      <c r="D186" s="19">
        <v>8016.0</v>
      </c>
      <c r="E186" s="19">
        <v>8005.0</v>
      </c>
      <c r="F186" s="19">
        <v>9871.0</v>
      </c>
      <c r="G186" s="19">
        <v>6150.0</v>
      </c>
      <c r="H186" s="19">
        <v>16021.0</v>
      </c>
      <c r="I186" s="20"/>
      <c r="J186" s="21">
        <v>-27.0675</v>
      </c>
      <c r="K186" s="21">
        <v>-53.1611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4212205.0</v>
      </c>
      <c r="B187" s="23" t="s">
        <v>4735</v>
      </c>
      <c r="C187" s="24">
        <v>16822.0</v>
      </c>
      <c r="D187" s="24">
        <v>9184.0</v>
      </c>
      <c r="E187" s="24">
        <v>8747.0</v>
      </c>
      <c r="F187" s="24">
        <v>9185.0</v>
      </c>
      <c r="G187" s="24">
        <v>8746.0</v>
      </c>
      <c r="H187" s="24">
        <v>17931.0</v>
      </c>
      <c r="I187" s="25"/>
      <c r="J187" s="26">
        <v>-26.3703</v>
      </c>
      <c r="K187" s="26">
        <v>-50.1444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4212239.0</v>
      </c>
      <c r="B188" s="18" t="s">
        <v>4736</v>
      </c>
      <c r="C188" s="19">
        <v>4796.0</v>
      </c>
      <c r="D188" s="19">
        <v>2091.0</v>
      </c>
      <c r="E188" s="19">
        <v>1989.0</v>
      </c>
      <c r="F188" s="19">
        <v>1451.0</v>
      </c>
      <c r="G188" s="19">
        <v>2629.0</v>
      </c>
      <c r="H188" s="19">
        <v>4080.0</v>
      </c>
      <c r="I188" s="20"/>
      <c r="J188" s="21">
        <v>-21.0164</v>
      </c>
      <c r="K188" s="21">
        <v>-48.7736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4212254.0</v>
      </c>
      <c r="B189" s="23" t="s">
        <v>4737</v>
      </c>
      <c r="C189" s="24">
        <v>4400.0</v>
      </c>
      <c r="D189" s="24">
        <v>3354.0</v>
      </c>
      <c r="E189" s="24">
        <v>3277.0</v>
      </c>
      <c r="F189" s="24">
        <v>5877.0</v>
      </c>
      <c r="G189" s="24">
        <v>754.0</v>
      </c>
      <c r="H189" s="24">
        <v>6631.0</v>
      </c>
      <c r="I189" s="25"/>
      <c r="J189" s="26">
        <v>-29.335</v>
      </c>
      <c r="K189" s="26">
        <v>-49.7228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4212270.0</v>
      </c>
      <c r="B190" s="137" t="s">
        <v>4738</v>
      </c>
      <c r="C190" s="138">
        <v>4763.0</v>
      </c>
      <c r="D190" s="138">
        <v>2246.0</v>
      </c>
      <c r="E190" s="138">
        <v>2183.0</v>
      </c>
      <c r="F190" s="138">
        <v>1102.0</v>
      </c>
      <c r="G190" s="138">
        <v>3327.0</v>
      </c>
      <c r="H190" s="138">
        <v>4429.0</v>
      </c>
      <c r="I190" s="142"/>
      <c r="J190" s="21">
        <v>-26.78</v>
      </c>
      <c r="K190" s="21">
        <v>-52.0594</v>
      </c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</row>
    <row r="191" ht="15.75" customHeight="1">
      <c r="A191" s="22">
        <v>4212304.0</v>
      </c>
      <c r="B191" s="23" t="s">
        <v>4739</v>
      </c>
      <c r="C191" s="24">
        <v>5924.0</v>
      </c>
      <c r="D191" s="24">
        <v>3404.0</v>
      </c>
      <c r="E191" s="24">
        <v>3288.0</v>
      </c>
      <c r="F191" s="24">
        <v>4820.0</v>
      </c>
      <c r="G191" s="24">
        <v>1872.0</v>
      </c>
      <c r="H191" s="24">
        <v>6692.0</v>
      </c>
      <c r="I191" s="25"/>
      <c r="J191" s="26">
        <v>-27.9617</v>
      </c>
      <c r="K191" s="26">
        <v>-48.6836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4212403.0</v>
      </c>
      <c r="B192" s="18" t="s">
        <v>4740</v>
      </c>
      <c r="C192" s="19">
        <v>4921.0</v>
      </c>
      <c r="D192" s="19">
        <v>2098.0</v>
      </c>
      <c r="E192" s="19">
        <v>2009.0</v>
      </c>
      <c r="F192" s="19">
        <v>1261.0</v>
      </c>
      <c r="G192" s="19">
        <v>2846.0</v>
      </c>
      <c r="H192" s="19">
        <v>4107.0</v>
      </c>
      <c r="I192" s="20"/>
      <c r="J192" s="21">
        <v>-28.4358</v>
      </c>
      <c r="K192" s="21">
        <v>-49.185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4212502.0</v>
      </c>
      <c r="B193" s="23" t="s">
        <v>4741</v>
      </c>
      <c r="C193" s="24">
        <v>17678.0</v>
      </c>
      <c r="D193" s="24">
        <v>12541.0</v>
      </c>
      <c r="E193" s="24">
        <v>12599.0</v>
      </c>
      <c r="F193" s="24">
        <v>23058.0</v>
      </c>
      <c r="G193" s="24">
        <v>2082.0</v>
      </c>
      <c r="H193" s="24">
        <v>25140.0</v>
      </c>
      <c r="I193" s="25"/>
      <c r="J193" s="26">
        <v>-26.7694</v>
      </c>
      <c r="K193" s="26">
        <v>-48.6458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4212601.0</v>
      </c>
      <c r="B194" s="18" t="s">
        <v>4742</v>
      </c>
      <c r="C194" s="19">
        <v>3230.0</v>
      </c>
      <c r="D194" s="19">
        <v>1484.0</v>
      </c>
      <c r="E194" s="19">
        <v>1504.0</v>
      </c>
      <c r="F194" s="19">
        <v>1481.0</v>
      </c>
      <c r="G194" s="19">
        <v>1507.0</v>
      </c>
      <c r="H194" s="19">
        <v>2988.0</v>
      </c>
      <c r="I194" s="20"/>
      <c r="J194" s="21">
        <v>-27.3731</v>
      </c>
      <c r="K194" s="21">
        <v>-51.9039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4212700.0</v>
      </c>
      <c r="B195" s="23" t="s">
        <v>3416</v>
      </c>
      <c r="C195" s="24">
        <v>6406.0</v>
      </c>
      <c r="D195" s="24">
        <v>3166.0</v>
      </c>
      <c r="E195" s="24">
        <v>2965.0</v>
      </c>
      <c r="F195" s="24">
        <v>2225.0</v>
      </c>
      <c r="G195" s="24">
        <v>3906.0</v>
      </c>
      <c r="H195" s="24">
        <v>6131.0</v>
      </c>
      <c r="I195" s="25"/>
      <c r="J195" s="26">
        <v>-8.9792</v>
      </c>
      <c r="K195" s="26">
        <v>-38.2194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4212908.0</v>
      </c>
      <c r="B196" s="18" t="s">
        <v>4743</v>
      </c>
      <c r="C196" s="19">
        <v>12356.0</v>
      </c>
      <c r="D196" s="19">
        <v>8180.0</v>
      </c>
      <c r="E196" s="19">
        <v>8155.0</v>
      </c>
      <c r="F196" s="19">
        <v>13618.0</v>
      </c>
      <c r="G196" s="19">
        <v>2717.0</v>
      </c>
      <c r="H196" s="19">
        <v>16335.0</v>
      </c>
      <c r="I196" s="20"/>
      <c r="J196" s="21">
        <v>-22.7794</v>
      </c>
      <c r="K196" s="21">
        <v>-46.5906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4213005.0</v>
      </c>
      <c r="B197" s="23" t="s">
        <v>4744</v>
      </c>
      <c r="C197" s="24">
        <v>2729.0</v>
      </c>
      <c r="D197" s="24">
        <v>1615.0</v>
      </c>
      <c r="E197" s="24">
        <v>1532.0</v>
      </c>
      <c r="F197" s="24">
        <v>1700.0</v>
      </c>
      <c r="G197" s="24">
        <v>1447.0</v>
      </c>
      <c r="H197" s="24">
        <v>3147.0</v>
      </c>
      <c r="I197" s="25"/>
      <c r="J197" s="26">
        <v>-27.0506</v>
      </c>
      <c r="K197" s="26">
        <v>-51.2308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4213104.0</v>
      </c>
      <c r="B198" s="18" t="s">
        <v>4745</v>
      </c>
      <c r="C198" s="19">
        <v>5812.0</v>
      </c>
      <c r="D198" s="19">
        <v>2374.0</v>
      </c>
      <c r="E198" s="19">
        <v>2412.0</v>
      </c>
      <c r="F198" s="19">
        <v>2855.0</v>
      </c>
      <c r="G198" s="19">
        <v>1931.0</v>
      </c>
      <c r="H198" s="19">
        <v>4786.0</v>
      </c>
      <c r="I198" s="20"/>
      <c r="J198" s="21">
        <v>-27.4197</v>
      </c>
      <c r="K198" s="21">
        <v>-51.7719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4213153.0</v>
      </c>
      <c r="B199" s="23" t="s">
        <v>4746</v>
      </c>
      <c r="C199" s="24">
        <v>2452.0</v>
      </c>
      <c r="D199" s="24">
        <v>1383.0</v>
      </c>
      <c r="E199" s="24">
        <v>1276.0</v>
      </c>
      <c r="F199" s="24">
        <v>1066.0</v>
      </c>
      <c r="G199" s="24">
        <v>1593.0</v>
      </c>
      <c r="H199" s="24">
        <v>2659.0</v>
      </c>
      <c r="I199" s="25"/>
      <c r="J199" s="26">
        <v>-27.0703</v>
      </c>
      <c r="K199" s="26">
        <v>-52.8656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4213203.0</v>
      </c>
      <c r="B200" s="18" t="s">
        <v>4747</v>
      </c>
      <c r="C200" s="19">
        <v>22127.0</v>
      </c>
      <c r="D200" s="19">
        <v>13906.0</v>
      </c>
      <c r="E200" s="19">
        <v>13866.0</v>
      </c>
      <c r="F200" s="19">
        <v>23836.0</v>
      </c>
      <c r="G200" s="19">
        <v>3936.0</v>
      </c>
      <c r="H200" s="19">
        <v>27772.0</v>
      </c>
      <c r="I200" s="20"/>
      <c r="J200" s="21">
        <v>-26.7406</v>
      </c>
      <c r="K200" s="21">
        <v>-49.1769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4213302.0</v>
      </c>
      <c r="B201" s="23" t="s">
        <v>4748</v>
      </c>
      <c r="C201" s="24">
        <v>5168.0</v>
      </c>
      <c r="D201" s="24">
        <v>2454.0</v>
      </c>
      <c r="E201" s="24">
        <v>2441.0</v>
      </c>
      <c r="F201" s="24">
        <v>3577.0</v>
      </c>
      <c r="G201" s="24">
        <v>1318.0</v>
      </c>
      <c r="H201" s="24">
        <v>4895.0</v>
      </c>
      <c r="I201" s="25"/>
      <c r="J201" s="26">
        <v>-27.4842</v>
      </c>
      <c r="K201" s="26">
        <v>-50.3803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4213351.0</v>
      </c>
      <c r="B202" s="18" t="s">
        <v>4749</v>
      </c>
      <c r="C202" s="19">
        <v>3221.0</v>
      </c>
      <c r="D202" s="19">
        <v>1644.0</v>
      </c>
      <c r="E202" s="19">
        <v>1659.0</v>
      </c>
      <c r="F202" s="19">
        <v>3007.0</v>
      </c>
      <c r="G202" s="19">
        <v>296.0</v>
      </c>
      <c r="H202" s="19">
        <v>3303.0</v>
      </c>
      <c r="I202" s="20"/>
      <c r="J202" s="21">
        <v>-27.1583</v>
      </c>
      <c r="K202" s="21">
        <v>-50.4644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4213401.0</v>
      </c>
      <c r="B203" s="23" t="s">
        <v>4750</v>
      </c>
      <c r="C203" s="24">
        <v>10561.0</v>
      </c>
      <c r="D203" s="24">
        <v>5537.0</v>
      </c>
      <c r="E203" s="24">
        <v>5494.0</v>
      </c>
      <c r="F203" s="24">
        <v>7624.0</v>
      </c>
      <c r="G203" s="24">
        <v>3407.0</v>
      </c>
      <c r="H203" s="24">
        <v>11031.0</v>
      </c>
      <c r="I203" s="25"/>
      <c r="J203" s="26">
        <v>-26.8717</v>
      </c>
      <c r="K203" s="26">
        <v>-52.0158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4213500.0</v>
      </c>
      <c r="B204" s="18" t="s">
        <v>4751</v>
      </c>
      <c r="C204" s="19">
        <v>10704.0</v>
      </c>
      <c r="D204" s="19">
        <v>8013.0</v>
      </c>
      <c r="E204" s="19">
        <v>8105.0</v>
      </c>
      <c r="F204" s="19">
        <v>15203.0</v>
      </c>
      <c r="G204" s="19">
        <v>915.0</v>
      </c>
      <c r="H204" s="19">
        <v>16118.0</v>
      </c>
      <c r="I204" s="20"/>
      <c r="J204" s="21">
        <v>-27.1578</v>
      </c>
      <c r="K204" s="21">
        <v>-48.5531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4213609.0</v>
      </c>
      <c r="B205" s="23" t="s">
        <v>4752</v>
      </c>
      <c r="C205" s="24">
        <v>31858.0</v>
      </c>
      <c r="D205" s="24">
        <v>16452.0</v>
      </c>
      <c r="E205" s="24">
        <v>17045.0</v>
      </c>
      <c r="F205" s="24">
        <v>28280.0</v>
      </c>
      <c r="G205" s="24">
        <v>5217.0</v>
      </c>
      <c r="H205" s="24">
        <v>33497.0</v>
      </c>
      <c r="I205" s="25"/>
      <c r="J205" s="26">
        <v>-26.2381</v>
      </c>
      <c r="K205" s="26">
        <v>-51.0783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4213708.0</v>
      </c>
      <c r="B206" s="18" t="s">
        <v>4753</v>
      </c>
      <c r="C206" s="19">
        <v>12203.0</v>
      </c>
      <c r="D206" s="19">
        <v>7504.0</v>
      </c>
      <c r="E206" s="19">
        <v>7308.0</v>
      </c>
      <c r="F206" s="19">
        <v>9026.0</v>
      </c>
      <c r="G206" s="19">
        <v>5786.0</v>
      </c>
      <c r="H206" s="19">
        <v>14812.0</v>
      </c>
      <c r="I206" s="20"/>
      <c r="J206" s="21">
        <v>-27.2581</v>
      </c>
      <c r="K206" s="21">
        <v>-49.9339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4213807.0</v>
      </c>
      <c r="B207" s="23" t="s">
        <v>4754</v>
      </c>
      <c r="C207" s="24">
        <v>7286.0</v>
      </c>
      <c r="D207" s="24">
        <v>3659.0</v>
      </c>
      <c r="E207" s="24">
        <v>3611.0</v>
      </c>
      <c r="F207" s="24">
        <v>4300.0</v>
      </c>
      <c r="G207" s="24">
        <v>2970.0</v>
      </c>
      <c r="H207" s="24">
        <v>7270.0</v>
      </c>
      <c r="I207" s="25"/>
      <c r="J207" s="26">
        <v>-29.1967</v>
      </c>
      <c r="K207" s="26">
        <v>-49.9503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4213906.0</v>
      </c>
      <c r="B208" s="18" t="s">
        <v>4755</v>
      </c>
      <c r="C208" s="19">
        <v>2160.0</v>
      </c>
      <c r="D208" s="19">
        <v>880.0</v>
      </c>
      <c r="E208" s="19">
        <v>844.0</v>
      </c>
      <c r="F208" s="19">
        <v>552.0</v>
      </c>
      <c r="G208" s="19">
        <v>1172.0</v>
      </c>
      <c r="H208" s="19">
        <v>1724.0</v>
      </c>
      <c r="I208" s="20"/>
      <c r="J208" s="21">
        <v>-27.2231</v>
      </c>
      <c r="K208" s="21">
        <v>-51.8072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4214003.0</v>
      </c>
      <c r="B209" s="23" t="s">
        <v>4756</v>
      </c>
      <c r="C209" s="24">
        <v>12333.0</v>
      </c>
      <c r="D209" s="24">
        <v>7405.0</v>
      </c>
      <c r="E209" s="24">
        <v>7481.0</v>
      </c>
      <c r="F209" s="24">
        <v>10533.0</v>
      </c>
      <c r="G209" s="24">
        <v>4353.0</v>
      </c>
      <c r="H209" s="24">
        <v>14886.0</v>
      </c>
      <c r="I209" s="25"/>
      <c r="J209" s="26">
        <v>-27.0506</v>
      </c>
      <c r="K209" s="26">
        <v>-49.6228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4214102.0</v>
      </c>
      <c r="B210" s="18" t="s">
        <v>4757</v>
      </c>
      <c r="C210" s="19">
        <v>2305.0</v>
      </c>
      <c r="D210" s="19">
        <v>1167.0</v>
      </c>
      <c r="E210" s="19">
        <v>1117.0</v>
      </c>
      <c r="F210" s="19">
        <v>808.0</v>
      </c>
      <c r="G210" s="19">
        <v>1476.0</v>
      </c>
      <c r="H210" s="19">
        <v>2284.0</v>
      </c>
      <c r="I210" s="20"/>
      <c r="J210" s="21">
        <v>-27.2772</v>
      </c>
      <c r="K210" s="21">
        <v>-49.3903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4214151.0</v>
      </c>
      <c r="B211" s="23" t="s">
        <v>4758</v>
      </c>
      <c r="C211" s="24">
        <v>2613.0</v>
      </c>
      <c r="D211" s="24">
        <v>1421.0</v>
      </c>
      <c r="E211" s="24">
        <v>1337.0</v>
      </c>
      <c r="F211" s="24">
        <v>1004.0</v>
      </c>
      <c r="G211" s="24">
        <v>1754.0</v>
      </c>
      <c r="H211" s="24">
        <v>2758.0</v>
      </c>
      <c r="I211" s="25"/>
      <c r="J211" s="26">
        <v>-26.4419</v>
      </c>
      <c r="K211" s="26">
        <v>-53.5983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4214201.0</v>
      </c>
      <c r="B212" s="18" t="s">
        <v>4759</v>
      </c>
      <c r="C212" s="19">
        <v>10736.0</v>
      </c>
      <c r="D212" s="19">
        <v>5170.0</v>
      </c>
      <c r="E212" s="19">
        <v>5081.0</v>
      </c>
      <c r="F212" s="19">
        <v>5749.0</v>
      </c>
      <c r="G212" s="19">
        <v>4502.0</v>
      </c>
      <c r="H212" s="19">
        <v>10251.0</v>
      </c>
      <c r="I212" s="20"/>
      <c r="J212" s="21">
        <v>-26.7261</v>
      </c>
      <c r="K212" s="21">
        <v>-52.7206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4214300.0</v>
      </c>
      <c r="B213" s="23" t="s">
        <v>4760</v>
      </c>
      <c r="C213" s="24">
        <v>2637.0</v>
      </c>
      <c r="D213" s="24">
        <v>1398.0</v>
      </c>
      <c r="E213" s="24">
        <v>1350.0</v>
      </c>
      <c r="F213" s="24">
        <v>1290.0</v>
      </c>
      <c r="G213" s="24">
        <v>1458.0</v>
      </c>
      <c r="H213" s="24">
        <v>2748.0</v>
      </c>
      <c r="I213" s="25"/>
      <c r="J213" s="26">
        <v>-27.6725</v>
      </c>
      <c r="K213" s="26">
        <v>-49.0217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4214409.0</v>
      </c>
      <c r="B214" s="18" t="s">
        <v>4761</v>
      </c>
      <c r="C214" s="19">
        <v>6129.0</v>
      </c>
      <c r="D214" s="19">
        <v>3162.0</v>
      </c>
      <c r="E214" s="19">
        <v>2985.0</v>
      </c>
      <c r="F214" s="19">
        <v>2741.0</v>
      </c>
      <c r="G214" s="19">
        <v>3406.0</v>
      </c>
      <c r="H214" s="19">
        <v>6147.0</v>
      </c>
      <c r="I214" s="20"/>
      <c r="J214" s="21">
        <v>-26.8986</v>
      </c>
      <c r="K214" s="21">
        <v>-51.0744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4214508.0</v>
      </c>
      <c r="B215" s="23" t="s">
        <v>4762</v>
      </c>
      <c r="C215" s="24">
        <v>6522.0</v>
      </c>
      <c r="D215" s="24">
        <v>3180.0</v>
      </c>
      <c r="E215" s="24">
        <v>3015.0</v>
      </c>
      <c r="F215" s="24">
        <v>2632.0</v>
      </c>
      <c r="G215" s="24">
        <v>3563.0</v>
      </c>
      <c r="H215" s="24">
        <v>6195.0</v>
      </c>
      <c r="I215" s="25"/>
      <c r="J215" s="26">
        <v>-26.9489</v>
      </c>
      <c r="K215" s="26">
        <v>-50.1414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4214607.0</v>
      </c>
      <c r="B216" s="18" t="s">
        <v>4763</v>
      </c>
      <c r="C216" s="19">
        <v>6730.0</v>
      </c>
      <c r="D216" s="19">
        <v>3608.0</v>
      </c>
      <c r="E216" s="19">
        <v>3486.0</v>
      </c>
      <c r="F216" s="19">
        <v>3390.0</v>
      </c>
      <c r="G216" s="19">
        <v>3704.0</v>
      </c>
      <c r="H216" s="19">
        <v>7094.0</v>
      </c>
      <c r="I216" s="20"/>
      <c r="J216" s="21">
        <v>-27.1925</v>
      </c>
      <c r="K216" s="21">
        <v>-49.7967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4214805.0</v>
      </c>
      <c r="B217" s="67" t="s">
        <v>111</v>
      </c>
      <c r="C217" s="68">
        <v>51650.0</v>
      </c>
      <c r="D217" s="68">
        <v>29972.0</v>
      </c>
      <c r="E217" s="68">
        <v>31224.0</v>
      </c>
      <c r="F217" s="68">
        <v>56783.0</v>
      </c>
      <c r="G217" s="68">
        <v>4413.0</v>
      </c>
      <c r="H217" s="68">
        <v>61196.0</v>
      </c>
      <c r="I217" s="147"/>
      <c r="J217" s="26">
        <v>-27.2142</v>
      </c>
      <c r="K217" s="26">
        <v>-49.6431</v>
      </c>
      <c r="L217" s="147"/>
      <c r="M217" s="147"/>
      <c r="N217" s="147"/>
      <c r="O217" s="147"/>
      <c r="P217" s="147"/>
      <c r="Q217" s="147"/>
      <c r="R217" s="147"/>
      <c r="S217" s="147"/>
      <c r="T217" s="147"/>
      <c r="U217" s="147"/>
      <c r="V217" s="147"/>
      <c r="W217" s="147"/>
      <c r="X217" s="147"/>
      <c r="Y217" s="147"/>
      <c r="Z217" s="147"/>
    </row>
    <row r="218" ht="15.75" customHeight="1">
      <c r="A218" s="17">
        <v>4214706.0</v>
      </c>
      <c r="B218" s="18" t="s">
        <v>4764</v>
      </c>
      <c r="C218" s="19">
        <v>8939.0</v>
      </c>
      <c r="D218" s="19">
        <v>5267.0</v>
      </c>
      <c r="E218" s="19">
        <v>5013.0</v>
      </c>
      <c r="F218" s="19">
        <v>5122.0</v>
      </c>
      <c r="G218" s="19">
        <v>5158.0</v>
      </c>
      <c r="H218" s="19">
        <v>10280.0</v>
      </c>
      <c r="I218" s="20"/>
      <c r="J218" s="21">
        <v>-26.7383</v>
      </c>
      <c r="K218" s="21">
        <v>-49.2742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4214904.0</v>
      </c>
      <c r="B219" s="23" t="s">
        <v>4765</v>
      </c>
      <c r="C219" s="24">
        <v>4320.0</v>
      </c>
      <c r="D219" s="24">
        <v>2294.0</v>
      </c>
      <c r="E219" s="24">
        <v>2152.0</v>
      </c>
      <c r="F219" s="24">
        <v>1523.0</v>
      </c>
      <c r="G219" s="24">
        <v>2923.0</v>
      </c>
      <c r="H219" s="24">
        <v>4446.0</v>
      </c>
      <c r="I219" s="25"/>
      <c r="J219" s="26">
        <v>-28.1311</v>
      </c>
      <c r="K219" s="26">
        <v>-49.1053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4215000.0</v>
      </c>
      <c r="B220" s="18" t="s">
        <v>4766</v>
      </c>
      <c r="C220" s="19">
        <v>37707.0</v>
      </c>
      <c r="D220" s="19">
        <v>19980.0</v>
      </c>
      <c r="E220" s="19">
        <v>19869.0</v>
      </c>
      <c r="F220" s="19">
        <v>36351.0</v>
      </c>
      <c r="G220" s="19">
        <v>3498.0</v>
      </c>
      <c r="H220" s="19">
        <v>39849.0</v>
      </c>
      <c r="I220" s="20"/>
      <c r="J220" s="21">
        <v>-26.2544</v>
      </c>
      <c r="K220" s="21">
        <v>-49.5183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4215059.0</v>
      </c>
      <c r="B221" s="23" t="s">
        <v>4767</v>
      </c>
      <c r="C221" s="24">
        <v>2414.0</v>
      </c>
      <c r="D221" s="24">
        <v>1245.0</v>
      </c>
      <c r="E221" s="24">
        <v>1191.0</v>
      </c>
      <c r="F221" s="24">
        <v>688.0</v>
      </c>
      <c r="G221" s="24">
        <v>1748.0</v>
      </c>
      <c r="H221" s="24">
        <v>2436.0</v>
      </c>
      <c r="I221" s="25"/>
      <c r="J221" s="26">
        <v>-27.8606</v>
      </c>
      <c r="K221" s="26">
        <v>-49.7792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4215075.0</v>
      </c>
      <c r="B222" s="18" t="s">
        <v>4768</v>
      </c>
      <c r="C222" s="19">
        <v>5166.0</v>
      </c>
      <c r="D222" s="19">
        <v>2498.0</v>
      </c>
      <c r="E222" s="19">
        <v>2340.0</v>
      </c>
      <c r="F222" s="19">
        <v>2154.0</v>
      </c>
      <c r="G222" s="19">
        <v>2684.0</v>
      </c>
      <c r="H222" s="19">
        <v>4838.0</v>
      </c>
      <c r="I222" s="20"/>
      <c r="J222" s="21">
        <v>-27.0669</v>
      </c>
      <c r="K222" s="21">
        <v>-53.3217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4215109.0</v>
      </c>
      <c r="B223" s="23" t="s">
        <v>4769</v>
      </c>
      <c r="C223" s="24">
        <v>10380.0</v>
      </c>
      <c r="D223" s="24">
        <v>5484.0</v>
      </c>
      <c r="E223" s="24">
        <v>5430.0</v>
      </c>
      <c r="F223" s="24">
        <v>9416.0</v>
      </c>
      <c r="G223" s="24">
        <v>1498.0</v>
      </c>
      <c r="H223" s="24">
        <v>10914.0</v>
      </c>
      <c r="I223" s="25"/>
      <c r="J223" s="26">
        <v>-26.9228</v>
      </c>
      <c r="K223" s="26">
        <v>-49.3664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4215208.0</v>
      </c>
      <c r="B224" s="18" t="s">
        <v>4770</v>
      </c>
      <c r="C224" s="19">
        <v>6491.0</v>
      </c>
      <c r="D224" s="19">
        <v>2793.0</v>
      </c>
      <c r="E224" s="19">
        <v>2758.0</v>
      </c>
      <c r="F224" s="19">
        <v>2008.0</v>
      </c>
      <c r="G224" s="19">
        <v>3543.0</v>
      </c>
      <c r="H224" s="19">
        <v>5551.0</v>
      </c>
      <c r="I224" s="20"/>
      <c r="J224" s="21">
        <v>-26.6761</v>
      </c>
      <c r="K224" s="21">
        <v>-53.3144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4215307.0</v>
      </c>
      <c r="B225" s="23" t="s">
        <v>4771</v>
      </c>
      <c r="C225" s="24">
        <v>7163.0</v>
      </c>
      <c r="D225" s="24">
        <v>3770.0</v>
      </c>
      <c r="E225" s="24">
        <v>3587.0</v>
      </c>
      <c r="F225" s="24">
        <v>4978.0</v>
      </c>
      <c r="G225" s="24">
        <v>2379.0</v>
      </c>
      <c r="H225" s="24">
        <v>7357.0</v>
      </c>
      <c r="I225" s="25"/>
      <c r="J225" s="26">
        <v>-26.98</v>
      </c>
      <c r="K225" s="26">
        <v>-49.9997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4215356.0</v>
      </c>
      <c r="B226" s="18" t="s">
        <v>4772</v>
      </c>
      <c r="C226" s="19">
        <v>4196.0</v>
      </c>
      <c r="D226" s="19">
        <v>2040.0</v>
      </c>
      <c r="E226" s="19">
        <v>1921.0</v>
      </c>
      <c r="F226" s="19">
        <v>1255.0</v>
      </c>
      <c r="G226" s="19">
        <v>2706.0</v>
      </c>
      <c r="H226" s="19">
        <v>3961.0</v>
      </c>
      <c r="I226" s="20"/>
      <c r="J226" s="21">
        <v>-26.6092</v>
      </c>
      <c r="K226" s="21">
        <v>-53.0561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4215406.0</v>
      </c>
      <c r="B227" s="23" t="s">
        <v>4773</v>
      </c>
      <c r="C227" s="24">
        <v>3910.0</v>
      </c>
      <c r="D227" s="24">
        <v>2189.0</v>
      </c>
      <c r="E227" s="24">
        <v>2112.0</v>
      </c>
      <c r="F227" s="24">
        <v>3402.0</v>
      </c>
      <c r="G227" s="24">
        <v>899.0</v>
      </c>
      <c r="H227" s="24">
        <v>4301.0</v>
      </c>
      <c r="I227" s="25"/>
      <c r="J227" s="26">
        <v>-26.9053</v>
      </c>
      <c r="K227" s="26">
        <v>-51.4064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4215455.0</v>
      </c>
      <c r="B228" s="18" t="s">
        <v>4774</v>
      </c>
      <c r="C228" s="19">
        <v>8128.0</v>
      </c>
      <c r="D228" s="19">
        <v>5324.0</v>
      </c>
      <c r="E228" s="19">
        <v>5078.0</v>
      </c>
      <c r="F228" s="19">
        <v>4856.0</v>
      </c>
      <c r="G228" s="19">
        <v>5546.0</v>
      </c>
      <c r="H228" s="19">
        <v>10402.0</v>
      </c>
      <c r="I228" s="20"/>
      <c r="J228" s="21">
        <v>-28.6378</v>
      </c>
      <c r="K228" s="21">
        <v>-49.1292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4215505.0</v>
      </c>
      <c r="B229" s="23" t="s">
        <v>2793</v>
      </c>
      <c r="C229" s="24">
        <v>14802.0</v>
      </c>
      <c r="D229" s="24">
        <v>7836.0</v>
      </c>
      <c r="E229" s="24">
        <v>7904.0</v>
      </c>
      <c r="F229" s="24">
        <v>13644.0</v>
      </c>
      <c r="G229" s="24">
        <v>2096.0</v>
      </c>
      <c r="H229" s="24">
        <v>15740.0</v>
      </c>
      <c r="I229" s="25"/>
      <c r="J229" s="26">
        <v>-26.9608</v>
      </c>
      <c r="K229" s="26">
        <v>-50.4269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4215554.0</v>
      </c>
      <c r="B230" s="18" t="s">
        <v>1539</v>
      </c>
      <c r="C230" s="19">
        <v>2588.0</v>
      </c>
      <c r="D230" s="19">
        <v>1236.0</v>
      </c>
      <c r="E230" s="19">
        <v>1146.0</v>
      </c>
      <c r="F230" s="19">
        <v>882.0</v>
      </c>
      <c r="G230" s="19">
        <v>1500.0</v>
      </c>
      <c r="H230" s="19">
        <v>2382.0</v>
      </c>
      <c r="I230" s="20"/>
      <c r="J230" s="21">
        <v>-2.2311</v>
      </c>
      <c r="K230" s="21">
        <v>-45.3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4215604.0</v>
      </c>
      <c r="B231" s="23" t="s">
        <v>4775</v>
      </c>
      <c r="C231" s="24">
        <v>2007.0</v>
      </c>
      <c r="D231" s="24">
        <v>1092.0</v>
      </c>
      <c r="E231" s="24">
        <v>973.0</v>
      </c>
      <c r="F231" s="24">
        <v>518.0</v>
      </c>
      <c r="G231" s="24">
        <v>1547.0</v>
      </c>
      <c r="H231" s="24">
        <v>2065.0</v>
      </c>
      <c r="I231" s="25"/>
      <c r="J231" s="26">
        <v>-10.6464</v>
      </c>
      <c r="K231" s="26">
        <v>-37.1939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4215653.0</v>
      </c>
      <c r="B232" s="18" t="s">
        <v>4776</v>
      </c>
      <c r="C232" s="19">
        <v>7810.0</v>
      </c>
      <c r="D232" s="19">
        <v>4050.0</v>
      </c>
      <c r="E232" s="19">
        <v>4004.0</v>
      </c>
      <c r="F232" s="19">
        <v>3746.0</v>
      </c>
      <c r="G232" s="19">
        <v>4308.0</v>
      </c>
      <c r="H232" s="19">
        <v>8054.0</v>
      </c>
      <c r="I232" s="20"/>
      <c r="J232" s="21">
        <v>-29.1361</v>
      </c>
      <c r="K232" s="21">
        <v>-49.7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4215679.0</v>
      </c>
      <c r="B233" s="23" t="s">
        <v>1762</v>
      </c>
      <c r="C233" s="24">
        <v>8840.0</v>
      </c>
      <c r="D233" s="24">
        <v>4700.0</v>
      </c>
      <c r="E233" s="24">
        <v>4067.0</v>
      </c>
      <c r="F233" s="24">
        <v>1513.0</v>
      </c>
      <c r="G233" s="24">
        <v>7254.0</v>
      </c>
      <c r="H233" s="24">
        <v>8767.0</v>
      </c>
      <c r="I233" s="25"/>
      <c r="J233" s="26">
        <v>-26.7786</v>
      </c>
      <c r="K233" s="26">
        <v>-50.0081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4215687.0</v>
      </c>
      <c r="B234" s="18" t="s">
        <v>4777</v>
      </c>
      <c r="C234" s="19">
        <v>3416.0</v>
      </c>
      <c r="D234" s="19">
        <v>1493.0</v>
      </c>
      <c r="E234" s="19">
        <v>1403.0</v>
      </c>
      <c r="F234" s="19">
        <v>539.0</v>
      </c>
      <c r="G234" s="19">
        <v>2357.0</v>
      </c>
      <c r="H234" s="19">
        <v>2896.0</v>
      </c>
      <c r="I234" s="20"/>
      <c r="J234" s="21">
        <v>-26.6189</v>
      </c>
      <c r="K234" s="21">
        <v>-53.2017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4215695.0</v>
      </c>
      <c r="B235" s="23" t="s">
        <v>4778</v>
      </c>
      <c r="C235" s="24">
        <v>1696.0</v>
      </c>
      <c r="D235" s="24">
        <v>754.0</v>
      </c>
      <c r="E235" s="24">
        <v>711.0</v>
      </c>
      <c r="F235" s="24">
        <v>650.0</v>
      </c>
      <c r="G235" s="24">
        <v>815.0</v>
      </c>
      <c r="H235" s="24">
        <v>1465.0</v>
      </c>
      <c r="I235" s="25"/>
      <c r="J235" s="26">
        <v>-26.6394</v>
      </c>
      <c r="K235" s="26">
        <v>-52.6847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4215703.0</v>
      </c>
      <c r="B236" s="18" t="s">
        <v>4779</v>
      </c>
      <c r="C236" s="19">
        <v>15708.0</v>
      </c>
      <c r="D236" s="19">
        <v>9986.0</v>
      </c>
      <c r="E236" s="19">
        <v>9844.0</v>
      </c>
      <c r="F236" s="19">
        <v>14977.0</v>
      </c>
      <c r="G236" s="19">
        <v>4853.0</v>
      </c>
      <c r="H236" s="19">
        <v>19830.0</v>
      </c>
      <c r="I236" s="20"/>
      <c r="J236" s="21">
        <v>-27.6881</v>
      </c>
      <c r="K236" s="21">
        <v>-48.7786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4215802.0</v>
      </c>
      <c r="B237" s="23" t="s">
        <v>4780</v>
      </c>
      <c r="C237" s="24">
        <v>65437.0</v>
      </c>
      <c r="D237" s="24">
        <v>37229.0</v>
      </c>
      <c r="E237" s="24">
        <v>37568.0</v>
      </c>
      <c r="F237" s="24">
        <v>71230.0</v>
      </c>
      <c r="G237" s="24">
        <v>3567.0</v>
      </c>
      <c r="H237" s="24">
        <v>74797.0</v>
      </c>
      <c r="I237" s="25"/>
      <c r="J237" s="26">
        <v>-26.2503</v>
      </c>
      <c r="K237" s="26">
        <v>-49.3786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4215752.0</v>
      </c>
      <c r="B238" s="18" t="s">
        <v>4781</v>
      </c>
      <c r="C238" s="19">
        <v>3140.0</v>
      </c>
      <c r="D238" s="19">
        <v>1408.0</v>
      </c>
      <c r="E238" s="19">
        <v>1271.0</v>
      </c>
      <c r="F238" s="19">
        <v>719.0</v>
      </c>
      <c r="G238" s="19">
        <v>1960.0</v>
      </c>
      <c r="H238" s="19">
        <v>2679.0</v>
      </c>
      <c r="I238" s="20"/>
      <c r="J238" s="21">
        <v>-26.47</v>
      </c>
      <c r="K238" s="21">
        <v>-52.9644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4215901.0</v>
      </c>
      <c r="B239" s="23" t="s">
        <v>4782</v>
      </c>
      <c r="C239" s="24">
        <v>3218.0</v>
      </c>
      <c r="D239" s="24">
        <v>1551.0</v>
      </c>
      <c r="E239" s="24">
        <v>1457.0</v>
      </c>
      <c r="F239" s="24">
        <v>685.0</v>
      </c>
      <c r="G239" s="24">
        <v>2323.0</v>
      </c>
      <c r="H239" s="24">
        <v>3008.0</v>
      </c>
      <c r="I239" s="25"/>
      <c r="J239" s="26">
        <v>-27.9014</v>
      </c>
      <c r="K239" s="26">
        <v>-48.9292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4216008.0</v>
      </c>
      <c r="B240" s="18" t="s">
        <v>4783</v>
      </c>
      <c r="C240" s="19">
        <v>9364.0</v>
      </c>
      <c r="D240" s="19">
        <v>5172.0</v>
      </c>
      <c r="E240" s="19">
        <v>5112.0</v>
      </c>
      <c r="F240" s="19">
        <v>6899.0</v>
      </c>
      <c r="G240" s="19">
        <v>3385.0</v>
      </c>
      <c r="H240" s="19">
        <v>10284.0</v>
      </c>
      <c r="I240" s="20"/>
      <c r="J240" s="21">
        <v>-27.0775</v>
      </c>
      <c r="K240" s="21">
        <v>-53.0039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4216057.0</v>
      </c>
      <c r="B241" s="23" t="s">
        <v>4784</v>
      </c>
      <c r="C241" s="24">
        <v>4504.0</v>
      </c>
      <c r="D241" s="24">
        <v>2853.0</v>
      </c>
      <c r="E241" s="24">
        <v>2166.0</v>
      </c>
      <c r="F241" s="24">
        <v>3806.0</v>
      </c>
      <c r="G241" s="24">
        <v>1213.0</v>
      </c>
      <c r="H241" s="24">
        <v>5019.0</v>
      </c>
      <c r="I241" s="25"/>
      <c r="J241" s="26">
        <v>-27.2667</v>
      </c>
      <c r="K241" s="26">
        <v>-50.4406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4216107.0</v>
      </c>
      <c r="B242" s="18" t="s">
        <v>972</v>
      </c>
      <c r="C242" s="19">
        <v>9540.0</v>
      </c>
      <c r="D242" s="19">
        <v>4783.0</v>
      </c>
      <c r="E242" s="19">
        <v>4713.0</v>
      </c>
      <c r="F242" s="19">
        <v>6313.0</v>
      </c>
      <c r="G242" s="19">
        <v>3183.0</v>
      </c>
      <c r="H242" s="19">
        <v>9496.0</v>
      </c>
      <c r="I242" s="20"/>
      <c r="J242" s="21">
        <v>-10.7914</v>
      </c>
      <c r="K242" s="21">
        <v>-37.5678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4216206.0</v>
      </c>
      <c r="B243" s="23" t="s">
        <v>4785</v>
      </c>
      <c r="C243" s="24">
        <v>32301.0</v>
      </c>
      <c r="D243" s="24">
        <v>21191.0</v>
      </c>
      <c r="E243" s="24">
        <v>21378.0</v>
      </c>
      <c r="F243" s="24">
        <v>39536.0</v>
      </c>
      <c r="G243" s="24">
        <v>3033.0</v>
      </c>
      <c r="H243" s="24">
        <v>42569.0</v>
      </c>
      <c r="I243" s="25"/>
      <c r="J243" s="26">
        <v>-26.2433</v>
      </c>
      <c r="K243" s="26">
        <v>-48.6381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4216305.0</v>
      </c>
      <c r="B244" s="137" t="s">
        <v>1571</v>
      </c>
      <c r="C244" s="138">
        <v>14861.0</v>
      </c>
      <c r="D244" s="138">
        <v>13287.0</v>
      </c>
      <c r="E244" s="138">
        <v>12973.0</v>
      </c>
      <c r="F244" s="138">
        <v>23551.0</v>
      </c>
      <c r="G244" s="138">
        <v>2709.0</v>
      </c>
      <c r="H244" s="138">
        <v>26260.0</v>
      </c>
      <c r="I244" s="142"/>
      <c r="J244" s="21">
        <v>-2.9553</v>
      </c>
      <c r="K244" s="21">
        <v>-44.8069</v>
      </c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</row>
    <row r="245" ht="15.75" customHeight="1">
      <c r="A245" s="22">
        <v>4216354.0</v>
      </c>
      <c r="B245" s="23" t="s">
        <v>4786</v>
      </c>
      <c r="C245" s="24">
        <v>3161.0</v>
      </c>
      <c r="D245" s="24">
        <v>1792.0</v>
      </c>
      <c r="E245" s="24">
        <v>1646.0</v>
      </c>
      <c r="F245" s="24">
        <v>1928.0</v>
      </c>
      <c r="G245" s="24">
        <v>1510.0</v>
      </c>
      <c r="H245" s="24">
        <v>3438.0</v>
      </c>
      <c r="I245" s="25"/>
      <c r="J245" s="26">
        <v>-26.6178</v>
      </c>
      <c r="K245" s="26">
        <v>-48.7681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4216255.0</v>
      </c>
      <c r="B246" s="18" t="s">
        <v>4787</v>
      </c>
      <c r="C246" s="19">
        <v>5789.0</v>
      </c>
      <c r="D246" s="19">
        <v>3098.0</v>
      </c>
      <c r="E246" s="19">
        <v>2937.0</v>
      </c>
      <c r="F246" s="19">
        <v>2118.0</v>
      </c>
      <c r="G246" s="19">
        <v>3917.0</v>
      </c>
      <c r="H246" s="19">
        <v>6035.0</v>
      </c>
      <c r="I246" s="20"/>
      <c r="J246" s="21">
        <v>-27.0981</v>
      </c>
      <c r="K246" s="21">
        <v>-53.5939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4216404.0</v>
      </c>
      <c r="B247" s="23" t="s">
        <v>4788</v>
      </c>
      <c r="C247" s="24">
        <v>6784.0</v>
      </c>
      <c r="D247" s="24">
        <v>3530.0</v>
      </c>
      <c r="E247" s="24">
        <v>3472.0</v>
      </c>
      <c r="F247" s="24">
        <v>1572.0</v>
      </c>
      <c r="G247" s="24">
        <v>5430.0</v>
      </c>
      <c r="H247" s="24">
        <v>7002.0</v>
      </c>
      <c r="I247" s="25"/>
      <c r="J247" s="26">
        <v>-29.2233</v>
      </c>
      <c r="K247" s="26">
        <v>-49.81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4216503.0</v>
      </c>
      <c r="B248" s="18" t="s">
        <v>4789</v>
      </c>
      <c r="C248" s="19">
        <v>22836.0</v>
      </c>
      <c r="D248" s="19">
        <v>12434.0</v>
      </c>
      <c r="E248" s="19">
        <v>12378.0</v>
      </c>
      <c r="F248" s="19">
        <v>17573.0</v>
      </c>
      <c r="G248" s="19">
        <v>7239.0</v>
      </c>
      <c r="H248" s="19">
        <v>24812.0</v>
      </c>
      <c r="I248" s="20"/>
      <c r="J248" s="21">
        <v>-28.2939</v>
      </c>
      <c r="K248" s="21">
        <v>-49.9317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4216602.0</v>
      </c>
      <c r="B249" s="23" t="s">
        <v>4790</v>
      </c>
      <c r="C249" s="24">
        <v>173559.0</v>
      </c>
      <c r="D249" s="24">
        <v>101794.0</v>
      </c>
      <c r="E249" s="24">
        <v>108719.0</v>
      </c>
      <c r="F249" s="24">
        <v>208017.0</v>
      </c>
      <c r="G249" s="24">
        <v>2496.0</v>
      </c>
      <c r="H249" s="24">
        <v>210513.0</v>
      </c>
      <c r="I249" s="25"/>
      <c r="J249" s="26">
        <v>-27.6153</v>
      </c>
      <c r="K249" s="26">
        <v>-48.6275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4216701.0</v>
      </c>
      <c r="B250" s="18" t="s">
        <v>4791</v>
      </c>
      <c r="C250" s="19">
        <v>13678.0</v>
      </c>
      <c r="D250" s="19">
        <v>6887.0</v>
      </c>
      <c r="E250" s="19">
        <v>6785.0</v>
      </c>
      <c r="F250" s="19">
        <v>8431.0</v>
      </c>
      <c r="G250" s="19">
        <v>5241.0</v>
      </c>
      <c r="H250" s="19">
        <v>13672.0</v>
      </c>
      <c r="I250" s="20"/>
      <c r="J250" s="21">
        <v>-26.455</v>
      </c>
      <c r="K250" s="21">
        <v>-53.4942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4216800.0</v>
      </c>
      <c r="B251" s="23" t="s">
        <v>4792</v>
      </c>
      <c r="C251" s="24">
        <v>10393.0</v>
      </c>
      <c r="D251" s="24">
        <v>4801.0</v>
      </c>
      <c r="E251" s="24">
        <v>4472.0</v>
      </c>
      <c r="F251" s="24">
        <v>2492.0</v>
      </c>
      <c r="G251" s="24">
        <v>6781.0</v>
      </c>
      <c r="H251" s="24">
        <v>9273.0</v>
      </c>
      <c r="I251" s="25"/>
      <c r="J251" s="26">
        <v>-27.6631</v>
      </c>
      <c r="K251" s="26">
        <v>-50.58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4216909.0</v>
      </c>
      <c r="B252" s="18" t="s">
        <v>4793</v>
      </c>
      <c r="C252" s="19">
        <v>19647.0</v>
      </c>
      <c r="D252" s="19">
        <v>10830.0</v>
      </c>
      <c r="E252" s="19">
        <v>10967.0</v>
      </c>
      <c r="F252" s="19">
        <v>16885.0</v>
      </c>
      <c r="G252" s="19">
        <v>4912.0</v>
      </c>
      <c r="H252" s="19">
        <v>21797.0</v>
      </c>
      <c r="I252" s="20"/>
      <c r="J252" s="21">
        <v>-26.3592</v>
      </c>
      <c r="K252" s="21">
        <v>-52.8511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4217006.0</v>
      </c>
      <c r="B253" s="23" t="s">
        <v>4794</v>
      </c>
      <c r="C253" s="24">
        <v>8587.0</v>
      </c>
      <c r="D253" s="24">
        <v>5625.0</v>
      </c>
      <c r="E253" s="24">
        <v>5368.0</v>
      </c>
      <c r="F253" s="24">
        <v>9863.0</v>
      </c>
      <c r="G253" s="24">
        <v>1130.0</v>
      </c>
      <c r="H253" s="24">
        <v>10993.0</v>
      </c>
      <c r="I253" s="25"/>
      <c r="J253" s="26">
        <v>-28.3258</v>
      </c>
      <c r="K253" s="26">
        <v>-49.1767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4217105.0</v>
      </c>
      <c r="B254" s="18" t="s">
        <v>4416</v>
      </c>
      <c r="C254" s="19">
        <v>3274.0</v>
      </c>
      <c r="D254" s="19">
        <v>1661.0</v>
      </c>
      <c r="E254" s="19">
        <v>1550.0</v>
      </c>
      <c r="F254" s="19">
        <v>1229.0</v>
      </c>
      <c r="G254" s="19">
        <v>1982.0</v>
      </c>
      <c r="H254" s="19">
        <v>3211.0</v>
      </c>
      <c r="I254" s="20"/>
      <c r="J254" s="21">
        <v>-29.505</v>
      </c>
      <c r="K254" s="21">
        <v>-52.4219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4217154.0</v>
      </c>
      <c r="B255" s="23" t="s">
        <v>4795</v>
      </c>
      <c r="C255" s="24">
        <v>2018.0</v>
      </c>
      <c r="D255" s="24">
        <v>979.0</v>
      </c>
      <c r="E255" s="24">
        <v>925.0</v>
      </c>
      <c r="F255" s="24">
        <v>439.0</v>
      </c>
      <c r="G255" s="24">
        <v>1465.0</v>
      </c>
      <c r="H255" s="24">
        <v>1904.0</v>
      </c>
      <c r="I255" s="25"/>
      <c r="J255" s="26">
        <v>-26.6903</v>
      </c>
      <c r="K255" s="26">
        <v>-53.2514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4217204.0</v>
      </c>
      <c r="B256" s="18" t="s">
        <v>4796</v>
      </c>
      <c r="C256" s="19">
        <v>32324.0</v>
      </c>
      <c r="D256" s="19">
        <v>17639.0</v>
      </c>
      <c r="E256" s="19">
        <v>18656.0</v>
      </c>
      <c r="F256" s="19">
        <v>32052.0</v>
      </c>
      <c r="G256" s="19">
        <v>4243.0</v>
      </c>
      <c r="H256" s="19">
        <v>36295.0</v>
      </c>
      <c r="I256" s="20"/>
      <c r="J256" s="21">
        <v>-26.7253</v>
      </c>
      <c r="K256" s="21">
        <v>-53.5181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4217253.0</v>
      </c>
      <c r="B257" s="23" t="s">
        <v>4797</v>
      </c>
      <c r="C257" s="24">
        <v>3584.0</v>
      </c>
      <c r="D257" s="24">
        <v>2994.0</v>
      </c>
      <c r="E257" s="24">
        <v>1716.0</v>
      </c>
      <c r="F257" s="24">
        <v>3735.0</v>
      </c>
      <c r="G257" s="24">
        <v>975.0</v>
      </c>
      <c r="H257" s="24">
        <v>4710.0</v>
      </c>
      <c r="I257" s="25"/>
      <c r="J257" s="26">
        <v>-27.5661</v>
      </c>
      <c r="K257" s="26">
        <v>-48.8053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4217303.0</v>
      </c>
      <c r="B258" s="18" t="s">
        <v>4798</v>
      </c>
      <c r="C258" s="19">
        <v>8324.0</v>
      </c>
      <c r="D258" s="19">
        <v>4618.0</v>
      </c>
      <c r="E258" s="19">
        <v>4398.0</v>
      </c>
      <c r="F258" s="19">
        <v>5123.0</v>
      </c>
      <c r="G258" s="19">
        <v>3893.0</v>
      </c>
      <c r="H258" s="19">
        <v>9016.0</v>
      </c>
      <c r="I258" s="20"/>
      <c r="J258" s="21">
        <v>-26.9242</v>
      </c>
      <c r="K258" s="21">
        <v>-53.0031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4217402.0</v>
      </c>
      <c r="B259" s="23" t="s">
        <v>4799</v>
      </c>
      <c r="C259" s="24">
        <v>10811.0</v>
      </c>
      <c r="D259" s="24">
        <v>7801.0</v>
      </c>
      <c r="E259" s="24">
        <v>7515.0</v>
      </c>
      <c r="F259" s="24">
        <v>13703.0</v>
      </c>
      <c r="G259" s="24">
        <v>1613.0</v>
      </c>
      <c r="H259" s="24">
        <v>15316.0</v>
      </c>
      <c r="I259" s="25"/>
      <c r="J259" s="26">
        <v>-26.4125</v>
      </c>
      <c r="K259" s="26">
        <v>-49.0731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4217501.0</v>
      </c>
      <c r="B260" s="18" t="s">
        <v>4800</v>
      </c>
      <c r="C260" s="19">
        <v>16484.0</v>
      </c>
      <c r="D260" s="19">
        <v>8518.0</v>
      </c>
      <c r="E260" s="19">
        <v>8404.0</v>
      </c>
      <c r="F260" s="19">
        <v>11589.0</v>
      </c>
      <c r="G260" s="19">
        <v>5333.0</v>
      </c>
      <c r="H260" s="19">
        <v>16922.0</v>
      </c>
      <c r="I260" s="20"/>
      <c r="J260" s="21">
        <v>-27.1494</v>
      </c>
      <c r="K260" s="21">
        <v>-52.3106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4217550.0</v>
      </c>
      <c r="B261" s="23" t="s">
        <v>4801</v>
      </c>
      <c r="C261" s="24">
        <v>3330.0</v>
      </c>
      <c r="D261" s="24">
        <v>1634.0</v>
      </c>
      <c r="E261" s="24">
        <v>1651.0</v>
      </c>
      <c r="F261" s="24">
        <v>1835.0</v>
      </c>
      <c r="G261" s="24">
        <v>1450.0</v>
      </c>
      <c r="H261" s="24">
        <v>3285.0</v>
      </c>
      <c r="I261" s="25"/>
      <c r="J261" s="26">
        <v>-26.7292</v>
      </c>
      <c r="K261" s="26">
        <v>-53.0422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4217600.0</v>
      </c>
      <c r="B262" s="18" t="s">
        <v>4802</v>
      </c>
      <c r="C262" s="19">
        <v>12082.0</v>
      </c>
      <c r="D262" s="19">
        <v>6479.0</v>
      </c>
      <c r="E262" s="19">
        <v>6516.0</v>
      </c>
      <c r="F262" s="19">
        <v>10051.0</v>
      </c>
      <c r="G262" s="19">
        <v>2944.0</v>
      </c>
      <c r="H262" s="19">
        <v>12995.0</v>
      </c>
      <c r="I262" s="20"/>
      <c r="J262" s="21">
        <v>-28.5978</v>
      </c>
      <c r="K262" s="21">
        <v>-49.4244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4217709.0</v>
      </c>
      <c r="B263" s="23" t="s">
        <v>4803</v>
      </c>
      <c r="C263" s="24">
        <v>22962.0</v>
      </c>
      <c r="D263" s="24">
        <v>13080.0</v>
      </c>
      <c r="E263" s="24">
        <v>13546.0</v>
      </c>
      <c r="F263" s="24">
        <v>19650.0</v>
      </c>
      <c r="G263" s="24">
        <v>6976.0</v>
      </c>
      <c r="H263" s="24">
        <v>26626.0</v>
      </c>
      <c r="I263" s="25"/>
      <c r="J263" s="26">
        <v>-29.1139</v>
      </c>
      <c r="K263" s="26">
        <v>-49.6167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4217758.0</v>
      </c>
      <c r="B264" s="18" t="s">
        <v>4804</v>
      </c>
      <c r="C264" s="19">
        <v>3116.0</v>
      </c>
      <c r="D264" s="19">
        <v>1438.0</v>
      </c>
      <c r="E264" s="19">
        <v>1328.0</v>
      </c>
      <c r="F264" s="19">
        <v>1011.0</v>
      </c>
      <c r="G264" s="19">
        <v>1755.0</v>
      </c>
      <c r="H264" s="19">
        <v>2766.0</v>
      </c>
      <c r="I264" s="20"/>
      <c r="J264" s="21">
        <v>-26.7361</v>
      </c>
      <c r="K264" s="21">
        <v>-52.9647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4217808.0</v>
      </c>
      <c r="B265" s="23" t="s">
        <v>4805</v>
      </c>
      <c r="C265" s="24">
        <v>16257.0</v>
      </c>
      <c r="D265" s="24">
        <v>8691.0</v>
      </c>
      <c r="E265" s="24">
        <v>8574.0</v>
      </c>
      <c r="F265" s="24">
        <v>9973.0</v>
      </c>
      <c r="G265" s="24">
        <v>7292.0</v>
      </c>
      <c r="H265" s="24">
        <v>17265.0</v>
      </c>
      <c r="I265" s="25"/>
      <c r="J265" s="26">
        <v>-27.1164</v>
      </c>
      <c r="K265" s="26">
        <v>-49.9981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4217907.0</v>
      </c>
      <c r="B266" s="18" t="s">
        <v>4105</v>
      </c>
      <c r="C266" s="19">
        <v>8754.0</v>
      </c>
      <c r="D266" s="19">
        <v>4470.0</v>
      </c>
      <c r="E266" s="19">
        <v>4204.0</v>
      </c>
      <c r="F266" s="19">
        <v>4984.0</v>
      </c>
      <c r="G266" s="19">
        <v>3690.0</v>
      </c>
      <c r="H266" s="19">
        <v>8674.0</v>
      </c>
      <c r="I266" s="20"/>
      <c r="J266" s="21">
        <v>-6.1994</v>
      </c>
      <c r="K266" s="21">
        <v>-35.8017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4217956.0</v>
      </c>
      <c r="B267" s="23" t="s">
        <v>4806</v>
      </c>
      <c r="C267" s="24">
        <v>1878.0</v>
      </c>
      <c r="D267" s="24">
        <v>902.0</v>
      </c>
      <c r="E267" s="24">
        <v>855.0</v>
      </c>
      <c r="F267" s="24">
        <v>343.0</v>
      </c>
      <c r="G267" s="24">
        <v>1414.0</v>
      </c>
      <c r="H267" s="24">
        <v>1757.0</v>
      </c>
      <c r="I267" s="25"/>
      <c r="J267" s="26">
        <v>-26.6878</v>
      </c>
      <c r="K267" s="26">
        <v>-53.1581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4218004.0</v>
      </c>
      <c r="B268" s="18" t="s">
        <v>4807</v>
      </c>
      <c r="C268" s="19">
        <v>23499.0</v>
      </c>
      <c r="D268" s="19">
        <v>15497.0</v>
      </c>
      <c r="E268" s="19">
        <v>15476.0</v>
      </c>
      <c r="F268" s="19">
        <v>26012.0</v>
      </c>
      <c r="G268" s="19">
        <v>4961.0</v>
      </c>
      <c r="H268" s="19">
        <v>30973.0</v>
      </c>
      <c r="I268" s="20"/>
      <c r="J268" s="21">
        <v>-27.2414</v>
      </c>
      <c r="K268" s="21">
        <v>-48.6336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4218103.0</v>
      </c>
      <c r="B269" s="23" t="s">
        <v>4808</v>
      </c>
      <c r="C269" s="24">
        <v>5323.0</v>
      </c>
      <c r="D269" s="24">
        <v>2693.0</v>
      </c>
      <c r="E269" s="24">
        <v>2615.0</v>
      </c>
      <c r="F269" s="24">
        <v>1845.0</v>
      </c>
      <c r="G269" s="24">
        <v>3463.0</v>
      </c>
      <c r="H269" s="24">
        <v>5308.0</v>
      </c>
      <c r="I269" s="25"/>
      <c r="J269" s="26">
        <v>-28.8303</v>
      </c>
      <c r="K269" s="26">
        <v>-49.8472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4218202.0</v>
      </c>
      <c r="B270" s="18" t="s">
        <v>4809</v>
      </c>
      <c r="C270" s="19">
        <v>29358.0</v>
      </c>
      <c r="D270" s="19">
        <v>18265.0</v>
      </c>
      <c r="E270" s="19">
        <v>18552.0</v>
      </c>
      <c r="F270" s="19">
        <v>34333.0</v>
      </c>
      <c r="G270" s="19">
        <v>2484.0</v>
      </c>
      <c r="H270" s="19">
        <v>36817.0</v>
      </c>
      <c r="I270" s="20"/>
      <c r="J270" s="21">
        <v>-26.8233</v>
      </c>
      <c r="K270" s="21">
        <v>-49.2717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4218251.0</v>
      </c>
      <c r="B271" s="67" t="s">
        <v>4810</v>
      </c>
      <c r="C271" s="68">
        <v>6501.0</v>
      </c>
      <c r="D271" s="68">
        <v>3610.0</v>
      </c>
      <c r="E271" s="68">
        <v>3555.0</v>
      </c>
      <c r="F271" s="68">
        <v>4081.0</v>
      </c>
      <c r="G271" s="68">
        <v>3084.0</v>
      </c>
      <c r="H271" s="68">
        <v>7165.0</v>
      </c>
      <c r="I271" s="147"/>
      <c r="J271" s="26">
        <v>-26.615</v>
      </c>
      <c r="K271" s="26">
        <v>-50.6742</v>
      </c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47"/>
      <c r="Y271" s="147"/>
      <c r="Z271" s="147"/>
    </row>
    <row r="272" ht="15.75" customHeight="1">
      <c r="A272" s="17">
        <v>4218301.0</v>
      </c>
      <c r="B272" s="18" t="s">
        <v>4811</v>
      </c>
      <c r="C272" s="19">
        <v>17124.0</v>
      </c>
      <c r="D272" s="19">
        <v>9058.0</v>
      </c>
      <c r="E272" s="19">
        <v>9073.0</v>
      </c>
      <c r="F272" s="19">
        <v>15367.0</v>
      </c>
      <c r="G272" s="19">
        <v>2764.0</v>
      </c>
      <c r="H272" s="19">
        <v>18131.0</v>
      </c>
      <c r="I272" s="20"/>
      <c r="J272" s="21">
        <v>-26.1064</v>
      </c>
      <c r="K272" s="21">
        <v>-50.3222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4218350.0</v>
      </c>
      <c r="B273" s="23" t="s">
        <v>4812</v>
      </c>
      <c r="C273" s="24">
        <v>3144.0</v>
      </c>
      <c r="D273" s="24">
        <v>1789.0</v>
      </c>
      <c r="E273" s="24">
        <v>1738.0</v>
      </c>
      <c r="F273" s="24">
        <v>1833.0</v>
      </c>
      <c r="G273" s="24">
        <v>1694.0</v>
      </c>
      <c r="H273" s="24">
        <v>3527.0</v>
      </c>
      <c r="I273" s="25"/>
      <c r="J273" s="26">
        <v>-28.5156</v>
      </c>
      <c r="K273" s="26">
        <v>-49.4575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4218400.0</v>
      </c>
      <c r="B274" s="18" t="s">
        <v>4813</v>
      </c>
      <c r="C274" s="19">
        <v>6716.0</v>
      </c>
      <c r="D274" s="19">
        <v>3451.0</v>
      </c>
      <c r="E274" s="19">
        <v>3426.0</v>
      </c>
      <c r="F274" s="19">
        <v>3401.0</v>
      </c>
      <c r="G274" s="19">
        <v>3476.0</v>
      </c>
      <c r="H274" s="19">
        <v>6877.0</v>
      </c>
      <c r="I274" s="20"/>
      <c r="J274" s="21">
        <v>-28.5589</v>
      </c>
      <c r="K274" s="21">
        <v>-49.1478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4218509.0</v>
      </c>
      <c r="B275" s="23" t="s">
        <v>4814</v>
      </c>
      <c r="C275" s="24">
        <v>4840.0</v>
      </c>
      <c r="D275" s="24">
        <v>3150.0</v>
      </c>
      <c r="E275" s="24">
        <v>3192.0</v>
      </c>
      <c r="F275" s="24">
        <v>4716.0</v>
      </c>
      <c r="G275" s="24">
        <v>1626.0</v>
      </c>
      <c r="H275" s="24">
        <v>6342.0</v>
      </c>
      <c r="I275" s="25"/>
      <c r="J275" s="26">
        <v>-27.0017</v>
      </c>
      <c r="K275" s="26">
        <v>-51.4064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4218608.0</v>
      </c>
      <c r="B276" s="18" t="s">
        <v>4815</v>
      </c>
      <c r="C276" s="19">
        <v>5795.0</v>
      </c>
      <c r="D276" s="19">
        <v>3268.0</v>
      </c>
      <c r="E276" s="19">
        <v>3286.0</v>
      </c>
      <c r="F276" s="19">
        <v>4102.0</v>
      </c>
      <c r="G276" s="19">
        <v>2452.0</v>
      </c>
      <c r="H276" s="19">
        <v>6554.0</v>
      </c>
      <c r="I276" s="20"/>
      <c r="J276" s="21">
        <v>-27.2992</v>
      </c>
      <c r="K276" s="21">
        <v>-49.7903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4218707.0</v>
      </c>
      <c r="B277" s="23" t="s">
        <v>4816</v>
      </c>
      <c r="C277" s="24">
        <v>88470.0</v>
      </c>
      <c r="D277" s="24">
        <v>47147.0</v>
      </c>
      <c r="E277" s="24">
        <v>50134.0</v>
      </c>
      <c r="F277" s="24">
        <v>88137.0</v>
      </c>
      <c r="G277" s="24">
        <v>9144.0</v>
      </c>
      <c r="H277" s="24">
        <v>97281.0</v>
      </c>
      <c r="I277" s="25"/>
      <c r="J277" s="26">
        <v>-28.4667</v>
      </c>
      <c r="K277" s="26">
        <v>-49.0069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4218756.0</v>
      </c>
      <c r="B278" s="18" t="s">
        <v>4817</v>
      </c>
      <c r="C278" s="19">
        <v>4777.0</v>
      </c>
      <c r="D278" s="19">
        <v>2369.0</v>
      </c>
      <c r="E278" s="19">
        <v>2264.0</v>
      </c>
      <c r="F278" s="19">
        <v>1418.0</v>
      </c>
      <c r="G278" s="19">
        <v>3215.0</v>
      </c>
      <c r="H278" s="19">
        <v>4633.0</v>
      </c>
      <c r="I278" s="20"/>
      <c r="J278" s="21">
        <v>-26.9689</v>
      </c>
      <c r="K278" s="21">
        <v>-53.6392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4218806.0</v>
      </c>
      <c r="B279" s="23" t="s">
        <v>3690</v>
      </c>
      <c r="C279" s="24">
        <v>10887.0</v>
      </c>
      <c r="D279" s="24">
        <v>5849.0</v>
      </c>
      <c r="E279" s="24">
        <v>6005.0</v>
      </c>
      <c r="F279" s="24">
        <v>7915.0</v>
      </c>
      <c r="G279" s="24">
        <v>3939.0</v>
      </c>
      <c r="H279" s="24">
        <v>11854.0</v>
      </c>
      <c r="I279" s="25"/>
      <c r="J279" s="26">
        <v>-28.9261</v>
      </c>
      <c r="K279" s="26">
        <v>-49.6792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4218855.0</v>
      </c>
      <c r="B280" s="18" t="s">
        <v>4819</v>
      </c>
      <c r="C280" s="19">
        <v>3391.0</v>
      </c>
      <c r="D280" s="19">
        <v>1475.0</v>
      </c>
      <c r="E280" s="19">
        <v>1435.0</v>
      </c>
      <c r="F280" s="19">
        <v>1107.0</v>
      </c>
      <c r="G280" s="19">
        <v>1803.0</v>
      </c>
      <c r="H280" s="19">
        <v>2910.0</v>
      </c>
      <c r="I280" s="20"/>
      <c r="J280" s="21">
        <v>-26.7611</v>
      </c>
      <c r="K280" s="21">
        <v>-52.8553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4218905.0</v>
      </c>
      <c r="B281" s="23" t="s">
        <v>4821</v>
      </c>
      <c r="C281" s="24">
        <v>10252.0</v>
      </c>
      <c r="D281" s="24">
        <v>5393.0</v>
      </c>
      <c r="E281" s="24">
        <v>5309.0</v>
      </c>
      <c r="F281" s="24">
        <v>7069.0</v>
      </c>
      <c r="G281" s="24">
        <v>3633.0</v>
      </c>
      <c r="H281" s="24">
        <v>10702.0</v>
      </c>
      <c r="I281" s="25"/>
      <c r="J281" s="26">
        <v>-28.015</v>
      </c>
      <c r="K281" s="26">
        <v>-49.5917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4218954.0</v>
      </c>
      <c r="B282" s="18" t="s">
        <v>4823</v>
      </c>
      <c r="C282" s="19">
        <v>2527.0</v>
      </c>
      <c r="D282" s="19">
        <v>1274.0</v>
      </c>
      <c r="E282" s="19">
        <v>1208.0</v>
      </c>
      <c r="F282" s="19">
        <v>1232.0</v>
      </c>
      <c r="G282" s="19">
        <v>1250.0</v>
      </c>
      <c r="H282" s="19">
        <v>2482.0</v>
      </c>
      <c r="I282" s="20"/>
      <c r="J282" s="21">
        <v>-27.9528</v>
      </c>
      <c r="K282" s="21">
        <v>-49.8731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4219002.0</v>
      </c>
      <c r="B283" s="23" t="s">
        <v>4824</v>
      </c>
      <c r="C283" s="24">
        <v>18727.0</v>
      </c>
      <c r="D283" s="24">
        <v>9934.0</v>
      </c>
      <c r="E283" s="24">
        <v>10288.0</v>
      </c>
      <c r="F283" s="24">
        <v>11404.0</v>
      </c>
      <c r="G283" s="24">
        <v>8818.0</v>
      </c>
      <c r="H283" s="24">
        <v>20222.0</v>
      </c>
      <c r="I283" s="25"/>
      <c r="J283" s="26">
        <v>-28.5178</v>
      </c>
      <c r="K283" s="26">
        <v>-49.3208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4219101.0</v>
      </c>
      <c r="B284" s="18" t="s">
        <v>4826</v>
      </c>
      <c r="C284" s="19">
        <v>3526.0</v>
      </c>
      <c r="D284" s="19">
        <v>1786.0</v>
      </c>
      <c r="E284" s="19">
        <v>1749.0</v>
      </c>
      <c r="F284" s="19">
        <v>1824.0</v>
      </c>
      <c r="G284" s="19">
        <v>1711.0</v>
      </c>
      <c r="H284" s="19">
        <v>3535.0</v>
      </c>
      <c r="I284" s="20"/>
      <c r="J284" s="21">
        <v>-26.8636</v>
      </c>
      <c r="K284" s="21">
        <v>-52.155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4219150.0</v>
      </c>
      <c r="B285" s="23" t="s">
        <v>4828</v>
      </c>
      <c r="C285" s="24">
        <v>3225.0</v>
      </c>
      <c r="D285" s="24">
        <v>1446.0</v>
      </c>
      <c r="E285" s="24">
        <v>1362.0</v>
      </c>
      <c r="F285" s="24">
        <v>896.0</v>
      </c>
      <c r="G285" s="24">
        <v>1912.0</v>
      </c>
      <c r="H285" s="24">
        <v>2808.0</v>
      </c>
      <c r="I285" s="25"/>
      <c r="J285" s="26">
        <v>-22.8889</v>
      </c>
      <c r="K285" s="26">
        <v>-46.4136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4219176.0</v>
      </c>
      <c r="B286" s="18" t="s">
        <v>3025</v>
      </c>
      <c r="C286" s="19">
        <v>5158.0</v>
      </c>
      <c r="D286" s="19">
        <v>2429.0</v>
      </c>
      <c r="E286" s="19">
        <v>2366.0</v>
      </c>
      <c r="F286" s="19">
        <v>2677.0</v>
      </c>
      <c r="G286" s="19">
        <v>2118.0</v>
      </c>
      <c r="H286" s="19">
        <v>4795.0</v>
      </c>
      <c r="I286" s="20"/>
      <c r="J286" s="21">
        <v>-27.0067</v>
      </c>
      <c r="K286" s="21">
        <v>-51.74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4219200.0</v>
      </c>
      <c r="B287" s="23" t="s">
        <v>4830</v>
      </c>
      <c r="C287" s="24">
        <v>6279.0</v>
      </c>
      <c r="D287" s="24">
        <v>3260.0</v>
      </c>
      <c r="E287" s="24">
        <v>3033.0</v>
      </c>
      <c r="F287" s="24">
        <v>1792.0</v>
      </c>
      <c r="G287" s="24">
        <v>4501.0</v>
      </c>
      <c r="H287" s="24">
        <v>6293.0</v>
      </c>
      <c r="I287" s="25"/>
      <c r="J287" s="26">
        <v>-27.3919</v>
      </c>
      <c r="K287" s="26">
        <v>-49.3558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4219309.0</v>
      </c>
      <c r="B288" s="18" t="s">
        <v>4831</v>
      </c>
      <c r="C288" s="19">
        <v>41589.0</v>
      </c>
      <c r="D288" s="19">
        <v>23290.0</v>
      </c>
      <c r="E288" s="19">
        <v>23914.0</v>
      </c>
      <c r="F288" s="19">
        <v>42872.0</v>
      </c>
      <c r="G288" s="19">
        <v>4332.0</v>
      </c>
      <c r="H288" s="19">
        <v>47204.0</v>
      </c>
      <c r="I288" s="20"/>
      <c r="J288" s="21">
        <v>-27.0083</v>
      </c>
      <c r="K288" s="21">
        <v>-51.1517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4219358.0</v>
      </c>
      <c r="B289" s="23" t="s">
        <v>4832</v>
      </c>
      <c r="C289" s="24">
        <v>5519.0</v>
      </c>
      <c r="D289" s="24">
        <v>2772.0</v>
      </c>
      <c r="E289" s="24">
        <v>2436.0</v>
      </c>
      <c r="F289" s="24">
        <v>1445.0</v>
      </c>
      <c r="G289" s="24">
        <v>3763.0</v>
      </c>
      <c r="H289" s="24">
        <v>5208.0</v>
      </c>
      <c r="I289" s="25"/>
      <c r="J289" s="26">
        <v>-26.8808</v>
      </c>
      <c r="K289" s="26">
        <v>-49.8328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4219408.0</v>
      </c>
      <c r="B290" s="18" t="s">
        <v>4833</v>
      </c>
      <c r="C290" s="19">
        <v>3251.0</v>
      </c>
      <c r="D290" s="19">
        <v>1828.0</v>
      </c>
      <c r="E290" s="19">
        <v>1773.0</v>
      </c>
      <c r="F290" s="19">
        <v>845.0</v>
      </c>
      <c r="G290" s="19">
        <v>2756.0</v>
      </c>
      <c r="H290" s="19">
        <v>3601.0</v>
      </c>
      <c r="I290" s="20"/>
      <c r="J290" s="21">
        <v>-26.9261</v>
      </c>
      <c r="K290" s="21">
        <v>-49.7958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4219507.0</v>
      </c>
      <c r="B291" s="23" t="s">
        <v>4835</v>
      </c>
      <c r="C291" s="24">
        <v>37429.0</v>
      </c>
      <c r="D291" s="24">
        <v>21571.0</v>
      </c>
      <c r="E291" s="24">
        <v>22531.0</v>
      </c>
      <c r="F291" s="24">
        <v>39123.0</v>
      </c>
      <c r="G291" s="24">
        <v>4979.0</v>
      </c>
      <c r="H291" s="24">
        <v>44102.0</v>
      </c>
      <c r="I291" s="25"/>
      <c r="J291" s="26">
        <v>-26.8769</v>
      </c>
      <c r="K291" s="26">
        <v>-52.4042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4219606.0</v>
      </c>
      <c r="B292" s="18" t="s">
        <v>4836</v>
      </c>
      <c r="C292" s="19">
        <v>4404.0</v>
      </c>
      <c r="D292" s="19">
        <v>2159.0</v>
      </c>
      <c r="E292" s="19">
        <v>1983.0</v>
      </c>
      <c r="F292" s="19">
        <v>1118.0</v>
      </c>
      <c r="G292" s="19">
        <v>3024.0</v>
      </c>
      <c r="H292" s="19">
        <v>4142.0</v>
      </c>
      <c r="I292" s="20"/>
      <c r="J292" s="21">
        <v>-27.0686</v>
      </c>
      <c r="K292" s="21">
        <v>-52.3419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4219705.0</v>
      </c>
      <c r="B293" s="23" t="s">
        <v>4838</v>
      </c>
      <c r="C293" s="24">
        <v>22857.0</v>
      </c>
      <c r="D293" s="24">
        <v>12763.0</v>
      </c>
      <c r="E293" s="24">
        <v>12934.0</v>
      </c>
      <c r="F293" s="24">
        <v>20953.0</v>
      </c>
      <c r="G293" s="24">
        <v>4744.0</v>
      </c>
      <c r="H293" s="24">
        <v>25697.0</v>
      </c>
      <c r="I293" s="25"/>
      <c r="J293" s="26">
        <v>-26.9617</v>
      </c>
      <c r="K293" s="26">
        <v>-52.5347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65">
        <v>4219853.0</v>
      </c>
      <c r="B294" s="67" t="s">
        <v>4840</v>
      </c>
      <c r="C294" s="68">
        <v>2633.0</v>
      </c>
      <c r="D294" s="68">
        <v>1537.0</v>
      </c>
      <c r="E294" s="68">
        <v>1454.0</v>
      </c>
      <c r="F294" s="68">
        <v>2336.0</v>
      </c>
      <c r="G294" s="68">
        <v>655.0</v>
      </c>
      <c r="H294" s="68">
        <v>2991.0</v>
      </c>
      <c r="I294" s="147"/>
      <c r="J294" s="26">
        <v>-27.4514</v>
      </c>
      <c r="K294" s="26">
        <v>-51.5553</v>
      </c>
      <c r="L294" s="147"/>
      <c r="M294" s="147"/>
      <c r="N294" s="147"/>
      <c r="O294" s="147"/>
      <c r="P294" s="147"/>
      <c r="Q294" s="147"/>
      <c r="R294" s="147"/>
      <c r="S294" s="147"/>
      <c r="T294" s="147"/>
      <c r="U294" s="147"/>
      <c r="V294" s="147"/>
      <c r="W294" s="147"/>
      <c r="X294" s="147"/>
      <c r="Y294" s="147"/>
      <c r="Z294" s="147"/>
    </row>
    <row r="295" ht="15.75" customHeight="1">
      <c r="A295" s="70" t="s">
        <v>81</v>
      </c>
      <c r="B295" s="71" t="s">
        <v>74</v>
      </c>
      <c r="C295" s="72">
        <f t="shared" ref="C295:H295" si="1">SUM(C2:C294)</f>
        <v>5356360</v>
      </c>
      <c r="D295" s="72">
        <f t="shared" si="1"/>
        <v>3101087</v>
      </c>
      <c r="E295" s="72">
        <f t="shared" si="1"/>
        <v>3148595</v>
      </c>
      <c r="F295" s="72">
        <f t="shared" si="1"/>
        <v>5249197</v>
      </c>
      <c r="G295" s="72">
        <f t="shared" si="1"/>
        <v>1000485</v>
      </c>
      <c r="H295" s="72">
        <f t="shared" si="1"/>
        <v>6249682</v>
      </c>
      <c r="I295" s="73">
        <f>COUNTA($A$2:A294)</f>
        <v>293</v>
      </c>
      <c r="J295" s="140"/>
      <c r="K295" s="140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2010&amp;CSANTA CATARINA&amp;RDE</oddHeader>
  </headerFooter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3500105.0</v>
      </c>
      <c r="B2" s="18" t="s">
        <v>4818</v>
      </c>
      <c r="C2" s="19">
        <v>33497.0</v>
      </c>
      <c r="D2" s="19">
        <v>16375.0</v>
      </c>
      <c r="E2" s="19">
        <v>17422.0</v>
      </c>
      <c r="F2" s="19">
        <v>31948.0</v>
      </c>
      <c r="G2" s="19">
        <v>1849.0</v>
      </c>
      <c r="H2" s="19">
        <v>33797.0</v>
      </c>
      <c r="I2" s="20"/>
      <c r="J2" s="21">
        <v>-21.6853</v>
      </c>
      <c r="K2" s="21">
        <v>-51.0725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3500204.0</v>
      </c>
      <c r="B3" s="23" t="s">
        <v>4820</v>
      </c>
      <c r="C3" s="24">
        <v>3684.0</v>
      </c>
      <c r="D3" s="24">
        <v>1787.0</v>
      </c>
      <c r="E3" s="24">
        <v>1770.0</v>
      </c>
      <c r="F3" s="24">
        <v>3200.0</v>
      </c>
      <c r="G3" s="24">
        <v>357.0</v>
      </c>
      <c r="H3" s="24">
        <v>3557.0</v>
      </c>
      <c r="I3" s="25"/>
      <c r="J3" s="26">
        <v>-21.235</v>
      </c>
      <c r="K3" s="26">
        <v>-49.6436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3500303.0</v>
      </c>
      <c r="B4" s="18" t="s">
        <v>4822</v>
      </c>
      <c r="C4" s="19">
        <v>28195.0</v>
      </c>
      <c r="D4" s="19">
        <v>16224.0</v>
      </c>
      <c r="E4" s="19">
        <v>15944.0</v>
      </c>
      <c r="F4" s="19">
        <v>29021.0</v>
      </c>
      <c r="G4" s="19">
        <v>3147.0</v>
      </c>
      <c r="H4" s="19">
        <v>32168.0</v>
      </c>
      <c r="I4" s="20"/>
      <c r="J4" s="21">
        <v>-22.0594</v>
      </c>
      <c r="K4" s="21">
        <v>-46.9786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3500402.0</v>
      </c>
      <c r="B5" s="23" t="s">
        <v>4825</v>
      </c>
      <c r="C5" s="24">
        <v>7131.0</v>
      </c>
      <c r="D5" s="24">
        <v>3742.0</v>
      </c>
      <c r="E5" s="24">
        <v>3838.0</v>
      </c>
      <c r="F5" s="24">
        <v>6766.0</v>
      </c>
      <c r="G5" s="24">
        <v>814.0</v>
      </c>
      <c r="H5" s="24">
        <v>7580.0</v>
      </c>
      <c r="I5" s="25"/>
      <c r="J5" s="26">
        <v>-21.9367</v>
      </c>
      <c r="K5" s="26">
        <v>-46.7167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3500501.0</v>
      </c>
      <c r="B6" s="18" t="s">
        <v>4827</v>
      </c>
      <c r="C6" s="19">
        <v>16190.0</v>
      </c>
      <c r="D6" s="19">
        <v>8453.0</v>
      </c>
      <c r="E6" s="19">
        <v>8808.0</v>
      </c>
      <c r="F6" s="19">
        <v>17108.0</v>
      </c>
      <c r="G6" s="19">
        <v>153.0</v>
      </c>
      <c r="H6" s="19">
        <v>17261.0</v>
      </c>
      <c r="I6" s="20"/>
      <c r="J6" s="21">
        <v>-22.4764</v>
      </c>
      <c r="K6" s="21">
        <v>-46.6328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3500550.0</v>
      </c>
      <c r="B7" s="23" t="s">
        <v>4829</v>
      </c>
      <c r="C7" s="24">
        <v>5224.0</v>
      </c>
      <c r="D7" s="24">
        <v>2777.0</v>
      </c>
      <c r="E7" s="24">
        <v>2821.0</v>
      </c>
      <c r="F7" s="24">
        <v>4256.0</v>
      </c>
      <c r="G7" s="24">
        <v>1342.0</v>
      </c>
      <c r="H7" s="24">
        <v>5598.0</v>
      </c>
      <c r="I7" s="25"/>
      <c r="J7" s="26">
        <v>-22.8806</v>
      </c>
      <c r="K7" s="26">
        <v>-49.2389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3500600.0</v>
      </c>
      <c r="B8" s="18" t="s">
        <v>4834</v>
      </c>
      <c r="C8" s="19">
        <v>1883.0</v>
      </c>
      <c r="D8" s="19">
        <v>1257.0</v>
      </c>
      <c r="E8" s="19">
        <v>1446.0</v>
      </c>
      <c r="F8" s="19">
        <v>2703.0</v>
      </c>
      <c r="G8" s="19">
        <v>0.0</v>
      </c>
      <c r="H8" s="19">
        <v>2703.0</v>
      </c>
      <c r="I8" s="20"/>
      <c r="J8" s="21">
        <v>-22.5994</v>
      </c>
      <c r="K8" s="21">
        <v>-47.8761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3500709.0</v>
      </c>
      <c r="B9" s="23" t="s">
        <v>4837</v>
      </c>
      <c r="C9" s="24">
        <v>32484.0</v>
      </c>
      <c r="D9" s="24">
        <v>17086.0</v>
      </c>
      <c r="E9" s="24">
        <v>17446.0</v>
      </c>
      <c r="F9" s="24">
        <v>32999.0</v>
      </c>
      <c r="G9" s="24">
        <v>1533.0</v>
      </c>
      <c r="H9" s="24">
        <v>34532.0</v>
      </c>
      <c r="I9" s="25"/>
      <c r="J9" s="26">
        <v>-22.4692</v>
      </c>
      <c r="K9" s="26">
        <v>-48.9875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3500758.0</v>
      </c>
      <c r="B10" s="18" t="s">
        <v>4839</v>
      </c>
      <c r="C10" s="19">
        <v>3650.0</v>
      </c>
      <c r="D10" s="19">
        <v>2457.0</v>
      </c>
      <c r="E10" s="19">
        <v>2429.0</v>
      </c>
      <c r="F10" s="19">
        <v>3672.0</v>
      </c>
      <c r="G10" s="19">
        <v>1214.0</v>
      </c>
      <c r="H10" s="19">
        <v>4886.0</v>
      </c>
      <c r="I10" s="20"/>
      <c r="J10" s="21">
        <v>-23.5508</v>
      </c>
      <c r="K10" s="21">
        <v>-47.8986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3500808.0</v>
      </c>
      <c r="B11" s="23" t="s">
        <v>4841</v>
      </c>
      <c r="C11" s="24">
        <v>3697.0</v>
      </c>
      <c r="D11" s="24">
        <v>1980.0</v>
      </c>
      <c r="E11" s="24">
        <v>1911.0</v>
      </c>
      <c r="F11" s="24">
        <v>3255.0</v>
      </c>
      <c r="G11" s="24">
        <v>636.0</v>
      </c>
      <c r="H11" s="24">
        <v>3891.0</v>
      </c>
      <c r="I11" s="25"/>
      <c r="J11" s="26">
        <v>-21.9553</v>
      </c>
      <c r="K11" s="26">
        <v>-51.4128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3500907.0</v>
      </c>
      <c r="B12" s="18" t="s">
        <v>4842</v>
      </c>
      <c r="C12" s="19">
        <v>3530.0</v>
      </c>
      <c r="D12" s="19">
        <v>2051.0</v>
      </c>
      <c r="E12" s="19">
        <v>1763.0</v>
      </c>
      <c r="F12" s="19">
        <v>3022.0</v>
      </c>
      <c r="G12" s="19">
        <v>792.0</v>
      </c>
      <c r="H12" s="19">
        <v>3814.0</v>
      </c>
      <c r="I12" s="20"/>
      <c r="J12" s="21">
        <v>-20.5236</v>
      </c>
      <c r="K12" s="21">
        <v>-49.0589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3501004.0</v>
      </c>
      <c r="B13" s="23" t="s">
        <v>4843</v>
      </c>
      <c r="C13" s="24">
        <v>15481.0</v>
      </c>
      <c r="D13" s="24">
        <v>7802.0</v>
      </c>
      <c r="E13" s="24">
        <v>7807.0</v>
      </c>
      <c r="F13" s="24">
        <v>13643.0</v>
      </c>
      <c r="G13" s="24">
        <v>1966.0</v>
      </c>
      <c r="H13" s="24">
        <v>15609.0</v>
      </c>
      <c r="I13" s="25"/>
      <c r="J13" s="26">
        <v>-21.0256</v>
      </c>
      <c r="K13" s="26">
        <v>-47.3739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3501103.0</v>
      </c>
      <c r="B14" s="18" t="s">
        <v>3929</v>
      </c>
      <c r="C14" s="19">
        <v>4261.0</v>
      </c>
      <c r="D14" s="19">
        <v>2109.0</v>
      </c>
      <c r="E14" s="19">
        <v>1996.0</v>
      </c>
      <c r="F14" s="19">
        <v>3237.0</v>
      </c>
      <c r="G14" s="19">
        <v>868.0</v>
      </c>
      <c r="H14" s="19">
        <v>4105.0</v>
      </c>
      <c r="I14" s="20"/>
      <c r="J14" s="21">
        <v>-21.5806</v>
      </c>
      <c r="K14" s="21">
        <v>-50.1636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3501152.0</v>
      </c>
      <c r="B15" s="23" t="s">
        <v>4844</v>
      </c>
      <c r="C15" s="24">
        <v>15252.0</v>
      </c>
      <c r="D15" s="24">
        <v>8502.0</v>
      </c>
      <c r="E15" s="24">
        <v>8343.0</v>
      </c>
      <c r="F15" s="24">
        <v>14130.0</v>
      </c>
      <c r="G15" s="24">
        <v>2715.0</v>
      </c>
      <c r="H15" s="24">
        <v>16845.0</v>
      </c>
      <c r="I15" s="25"/>
      <c r="J15" s="26">
        <v>-23.535</v>
      </c>
      <c r="K15" s="26">
        <v>-47.2619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3501202.0</v>
      </c>
      <c r="B16" s="18" t="s">
        <v>4845</v>
      </c>
      <c r="C16" s="19">
        <v>4316.0</v>
      </c>
      <c r="D16" s="19">
        <v>2001.0</v>
      </c>
      <c r="E16" s="19">
        <v>1900.0</v>
      </c>
      <c r="F16" s="19">
        <v>2652.0</v>
      </c>
      <c r="G16" s="19">
        <v>1249.0</v>
      </c>
      <c r="H16" s="19">
        <v>3901.0</v>
      </c>
      <c r="I16" s="20"/>
      <c r="J16" s="21">
        <v>-20.3208</v>
      </c>
      <c r="K16" s="21">
        <v>-49.9106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3501301.0</v>
      </c>
      <c r="B17" s="23" t="s">
        <v>4846</v>
      </c>
      <c r="C17" s="24">
        <v>22661.0</v>
      </c>
      <c r="D17" s="24">
        <v>11633.0</v>
      </c>
      <c r="E17" s="24">
        <v>11873.0</v>
      </c>
      <c r="F17" s="24">
        <v>21180.0</v>
      </c>
      <c r="G17" s="24">
        <v>2326.0</v>
      </c>
      <c r="H17" s="24">
        <v>23506.0</v>
      </c>
      <c r="I17" s="25"/>
      <c r="J17" s="26">
        <v>-22.0794</v>
      </c>
      <c r="K17" s="26">
        <v>-51.4719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3501400.0</v>
      </c>
      <c r="B18" s="18" t="s">
        <v>4847</v>
      </c>
      <c r="C18" s="19">
        <v>4109.0</v>
      </c>
      <c r="D18" s="19">
        <v>2959.0</v>
      </c>
      <c r="E18" s="19">
        <v>1691.0</v>
      </c>
      <c r="F18" s="19">
        <v>2952.0</v>
      </c>
      <c r="G18" s="19">
        <v>1698.0</v>
      </c>
      <c r="H18" s="19">
        <v>4650.0</v>
      </c>
      <c r="I18" s="20"/>
      <c r="J18" s="21">
        <v>-22.0892</v>
      </c>
      <c r="K18" s="21">
        <v>-49.7189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3501509.0</v>
      </c>
      <c r="B19" s="23" t="s">
        <v>4848</v>
      </c>
      <c r="C19" s="24">
        <v>2837.0</v>
      </c>
      <c r="D19" s="24">
        <v>1482.0</v>
      </c>
      <c r="E19" s="24">
        <v>1518.0</v>
      </c>
      <c r="F19" s="24">
        <v>2693.0</v>
      </c>
      <c r="G19" s="24">
        <v>307.0</v>
      </c>
      <c r="H19" s="24">
        <v>3000.0</v>
      </c>
      <c r="I19" s="25"/>
      <c r="J19" s="26">
        <v>-22.4442</v>
      </c>
      <c r="K19" s="26">
        <v>-49.7631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3501608.0</v>
      </c>
      <c r="B20" s="18" t="s">
        <v>4849</v>
      </c>
      <c r="C20" s="19">
        <v>182593.0</v>
      </c>
      <c r="D20" s="19">
        <v>103200.0</v>
      </c>
      <c r="E20" s="19">
        <v>107501.0</v>
      </c>
      <c r="F20" s="19">
        <v>209717.0</v>
      </c>
      <c r="G20" s="19">
        <v>984.0</v>
      </c>
      <c r="H20" s="19">
        <v>210701.0</v>
      </c>
      <c r="I20" s="20"/>
      <c r="J20" s="21">
        <v>-22.7392</v>
      </c>
      <c r="K20" s="21">
        <v>-47.3314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3501707.0</v>
      </c>
      <c r="B21" s="23" t="s">
        <v>4850</v>
      </c>
      <c r="C21" s="24">
        <v>28287.0</v>
      </c>
      <c r="D21" s="24">
        <v>17362.0</v>
      </c>
      <c r="E21" s="24">
        <v>17160.0</v>
      </c>
      <c r="F21" s="24">
        <v>34261.0</v>
      </c>
      <c r="G21" s="24">
        <v>261.0</v>
      </c>
      <c r="H21" s="24">
        <v>34522.0</v>
      </c>
      <c r="I21" s="25"/>
      <c r="J21" s="26">
        <v>-21.7244</v>
      </c>
      <c r="K21" s="26">
        <v>-48.1017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3501806.0</v>
      </c>
      <c r="B22" s="18" t="s">
        <v>4851</v>
      </c>
      <c r="C22" s="19">
        <v>5594.0</v>
      </c>
      <c r="D22" s="19">
        <v>2862.0</v>
      </c>
      <c r="E22" s="19">
        <v>2844.0</v>
      </c>
      <c r="F22" s="19">
        <v>4788.0</v>
      </c>
      <c r="G22" s="19">
        <v>918.0</v>
      </c>
      <c r="H22" s="19">
        <v>5706.0</v>
      </c>
      <c r="I22" s="20"/>
      <c r="J22" s="21">
        <v>-20.2992</v>
      </c>
      <c r="K22" s="21">
        <v>-49.7317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3501905.0</v>
      </c>
      <c r="B23" s="23" t="s">
        <v>2510</v>
      </c>
      <c r="C23" s="24">
        <v>60404.0</v>
      </c>
      <c r="D23" s="24">
        <v>32444.0</v>
      </c>
      <c r="E23" s="24">
        <v>33392.0</v>
      </c>
      <c r="F23" s="24">
        <v>51818.0</v>
      </c>
      <c r="G23" s="24">
        <v>14018.0</v>
      </c>
      <c r="H23" s="24">
        <v>65836.0</v>
      </c>
      <c r="I23" s="25"/>
      <c r="J23" s="26">
        <v>-22.7011</v>
      </c>
      <c r="K23" s="26">
        <v>-46.7644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3502002.0</v>
      </c>
      <c r="B24" s="18" t="s">
        <v>4852</v>
      </c>
      <c r="C24" s="19">
        <v>3582.0</v>
      </c>
      <c r="D24" s="19">
        <v>2197.0</v>
      </c>
      <c r="E24" s="19">
        <v>2092.0</v>
      </c>
      <c r="F24" s="19">
        <v>3401.0</v>
      </c>
      <c r="G24" s="19">
        <v>888.0</v>
      </c>
      <c r="H24" s="19">
        <v>4289.0</v>
      </c>
      <c r="I24" s="20"/>
      <c r="J24" s="21">
        <v>-22.1264</v>
      </c>
      <c r="K24" s="21">
        <v>-47.6631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3502101.0</v>
      </c>
      <c r="B25" s="23" t="s">
        <v>4853</v>
      </c>
      <c r="C25" s="24">
        <v>55161.0</v>
      </c>
      <c r="D25" s="24">
        <v>27185.0</v>
      </c>
      <c r="E25" s="24">
        <v>28132.0</v>
      </c>
      <c r="F25" s="24">
        <v>51629.0</v>
      </c>
      <c r="G25" s="24">
        <v>3688.0</v>
      </c>
      <c r="H25" s="24">
        <v>55317.0</v>
      </c>
      <c r="I25" s="25"/>
      <c r="J25" s="26">
        <v>-20.8961</v>
      </c>
      <c r="K25" s="26">
        <v>-51.3794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3502200.0</v>
      </c>
      <c r="B26" s="18" t="s">
        <v>4854</v>
      </c>
      <c r="C26" s="19">
        <v>19297.0</v>
      </c>
      <c r="D26" s="19">
        <v>11246.0</v>
      </c>
      <c r="E26" s="19">
        <v>10965.0</v>
      </c>
      <c r="F26" s="19">
        <v>15954.0</v>
      </c>
      <c r="G26" s="19">
        <v>6257.0</v>
      </c>
      <c r="H26" s="19">
        <v>22211.0</v>
      </c>
      <c r="I26" s="20"/>
      <c r="J26" s="21">
        <v>-23.4897</v>
      </c>
      <c r="K26" s="21">
        <v>-48.4128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3502309.0</v>
      </c>
      <c r="B27" s="23" t="s">
        <v>4855</v>
      </c>
      <c r="C27" s="24">
        <v>4535.0</v>
      </c>
      <c r="D27" s="24">
        <v>2908.0</v>
      </c>
      <c r="E27" s="24">
        <v>2740.0</v>
      </c>
      <c r="F27" s="24">
        <v>4263.0</v>
      </c>
      <c r="G27" s="24">
        <v>1385.0</v>
      </c>
      <c r="H27" s="24">
        <v>5648.0</v>
      </c>
      <c r="I27" s="25"/>
      <c r="J27" s="26">
        <v>-22.7894</v>
      </c>
      <c r="K27" s="26">
        <v>-48.1272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3502408.0</v>
      </c>
      <c r="B28" s="137" t="s">
        <v>4856</v>
      </c>
      <c r="C28" s="138">
        <v>3411.0</v>
      </c>
      <c r="D28" s="138">
        <v>1863.0</v>
      </c>
      <c r="E28" s="138">
        <v>1875.0</v>
      </c>
      <c r="F28" s="138">
        <v>3059.0</v>
      </c>
      <c r="G28" s="138">
        <v>679.0</v>
      </c>
      <c r="H28" s="138">
        <v>3738.0</v>
      </c>
      <c r="I28" s="20"/>
      <c r="J28" s="21">
        <v>-22.2953</v>
      </c>
      <c r="K28" s="21">
        <v>-51.3872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3502507.0</v>
      </c>
      <c r="B29" s="23" t="s">
        <v>2512</v>
      </c>
      <c r="C29" s="24">
        <v>34904.0</v>
      </c>
      <c r="D29" s="24">
        <v>16918.0</v>
      </c>
      <c r="E29" s="24">
        <v>18125.0</v>
      </c>
      <c r="F29" s="24">
        <v>34534.0</v>
      </c>
      <c r="G29" s="24">
        <v>509.0</v>
      </c>
      <c r="H29" s="24">
        <v>35043.0</v>
      </c>
      <c r="I29" s="25"/>
      <c r="J29" s="26">
        <v>-22.8469</v>
      </c>
      <c r="K29" s="26">
        <v>-45.2297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3502606.0</v>
      </c>
      <c r="B30" s="18" t="s">
        <v>4857</v>
      </c>
      <c r="C30" s="19">
        <v>4935.0</v>
      </c>
      <c r="D30" s="19">
        <v>2174.0</v>
      </c>
      <c r="E30" s="19">
        <v>2270.0</v>
      </c>
      <c r="F30" s="19">
        <v>3639.0</v>
      </c>
      <c r="G30" s="19">
        <v>805.0</v>
      </c>
      <c r="H30" s="19">
        <v>4444.0</v>
      </c>
      <c r="I30" s="20"/>
      <c r="J30" s="21">
        <v>-20.4494</v>
      </c>
      <c r="K30" s="21">
        <v>-50.8797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3502705.0</v>
      </c>
      <c r="B31" s="23" t="s">
        <v>4858</v>
      </c>
      <c r="C31" s="24">
        <v>27162.0</v>
      </c>
      <c r="D31" s="24">
        <v>12579.0</v>
      </c>
      <c r="E31" s="24">
        <v>12617.0</v>
      </c>
      <c r="F31" s="24">
        <v>18226.0</v>
      </c>
      <c r="G31" s="24">
        <v>6970.0</v>
      </c>
      <c r="H31" s="24">
        <v>25196.0</v>
      </c>
      <c r="I31" s="25"/>
      <c r="J31" s="26">
        <v>-24.5094</v>
      </c>
      <c r="K31" s="26">
        <v>-48.8425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3502754.0</v>
      </c>
      <c r="B32" s="18" t="s">
        <v>4859</v>
      </c>
      <c r="C32" s="19">
        <v>11154.0</v>
      </c>
      <c r="D32" s="19">
        <v>8705.0</v>
      </c>
      <c r="E32" s="19">
        <v>8380.0</v>
      </c>
      <c r="F32" s="19">
        <v>11284.0</v>
      </c>
      <c r="G32" s="19">
        <v>5801.0</v>
      </c>
      <c r="H32" s="19">
        <v>17085.0</v>
      </c>
      <c r="I32" s="20"/>
      <c r="J32" s="21">
        <v>-23.4386</v>
      </c>
      <c r="K32" s="21">
        <v>-47.0614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3502804.0</v>
      </c>
      <c r="B33" s="23" t="s">
        <v>4860</v>
      </c>
      <c r="C33" s="24">
        <v>169254.0</v>
      </c>
      <c r="D33" s="24">
        <v>87337.0</v>
      </c>
      <c r="E33" s="24">
        <v>94281.0</v>
      </c>
      <c r="F33" s="24">
        <v>178118.0</v>
      </c>
      <c r="G33" s="24">
        <v>3500.0</v>
      </c>
      <c r="H33" s="24">
        <v>181618.0</v>
      </c>
      <c r="I33" s="25"/>
      <c r="J33" s="26">
        <v>-21.2089</v>
      </c>
      <c r="K33" s="26">
        <v>-50.4328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3502903.0</v>
      </c>
      <c r="B34" s="18" t="s">
        <v>4861</v>
      </c>
      <c r="C34" s="19">
        <v>19816.0</v>
      </c>
      <c r="D34" s="19">
        <v>13601.0</v>
      </c>
      <c r="E34" s="19">
        <v>13722.0</v>
      </c>
      <c r="F34" s="19">
        <v>18807.0</v>
      </c>
      <c r="G34" s="19">
        <v>8516.0</v>
      </c>
      <c r="H34" s="19">
        <v>27323.0</v>
      </c>
      <c r="I34" s="20"/>
      <c r="J34" s="21">
        <v>-23.5053</v>
      </c>
      <c r="K34" s="21">
        <v>-47.6142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3503000.0</v>
      </c>
      <c r="B35" s="23" t="s">
        <v>4862</v>
      </c>
      <c r="C35" s="24">
        <v>4763.0</v>
      </c>
      <c r="D35" s="24">
        <v>2587.0</v>
      </c>
      <c r="E35" s="24">
        <v>2563.0</v>
      </c>
      <c r="F35" s="24">
        <v>4811.0</v>
      </c>
      <c r="G35" s="24">
        <v>339.0</v>
      </c>
      <c r="H35" s="24">
        <v>5150.0</v>
      </c>
      <c r="I35" s="25"/>
      <c r="J35" s="26">
        <v>-20.0903</v>
      </c>
      <c r="K35" s="26">
        <v>-47.7858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3503109.0</v>
      </c>
      <c r="B36" s="18" t="s">
        <v>4863</v>
      </c>
      <c r="C36" s="19">
        <v>6065.0</v>
      </c>
      <c r="D36" s="19">
        <v>3088.0</v>
      </c>
      <c r="E36" s="19">
        <v>3035.0</v>
      </c>
      <c r="F36" s="19">
        <v>4614.0</v>
      </c>
      <c r="G36" s="19">
        <v>1509.0</v>
      </c>
      <c r="H36" s="19">
        <v>6123.0</v>
      </c>
      <c r="I36" s="20"/>
      <c r="J36" s="21">
        <v>-23.1344</v>
      </c>
      <c r="K36" s="21">
        <v>-49.0539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3503158.0</v>
      </c>
      <c r="B37" s="23" t="s">
        <v>4864</v>
      </c>
      <c r="C37" s="24">
        <v>2618.0</v>
      </c>
      <c r="D37" s="24">
        <v>1254.0</v>
      </c>
      <c r="E37" s="24">
        <v>1238.0</v>
      </c>
      <c r="F37" s="24">
        <v>1874.0</v>
      </c>
      <c r="G37" s="24">
        <v>618.0</v>
      </c>
      <c r="H37" s="24">
        <v>2492.0</v>
      </c>
      <c r="I37" s="25"/>
      <c r="J37" s="26">
        <v>-22.6739</v>
      </c>
      <c r="K37" s="26">
        <v>-44.4478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3503208.0</v>
      </c>
      <c r="B38" s="18" t="s">
        <v>4865</v>
      </c>
      <c r="C38" s="19">
        <v>182471.0</v>
      </c>
      <c r="D38" s="19">
        <v>100733.0</v>
      </c>
      <c r="E38" s="19">
        <v>107992.0</v>
      </c>
      <c r="F38" s="19">
        <v>202802.0</v>
      </c>
      <c r="G38" s="19">
        <v>5923.0</v>
      </c>
      <c r="H38" s="19">
        <v>208725.0</v>
      </c>
      <c r="I38" s="20"/>
      <c r="J38" s="21">
        <v>-21.7944</v>
      </c>
      <c r="K38" s="21">
        <v>-48.1756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3503307.0</v>
      </c>
      <c r="B39" s="23" t="s">
        <v>4866</v>
      </c>
      <c r="C39" s="24">
        <v>104196.0</v>
      </c>
      <c r="D39" s="24">
        <v>58729.0</v>
      </c>
      <c r="E39" s="24">
        <v>60169.0</v>
      </c>
      <c r="F39" s="24">
        <v>112497.0</v>
      </c>
      <c r="G39" s="24">
        <v>6401.0</v>
      </c>
      <c r="H39" s="24">
        <v>118898.0</v>
      </c>
      <c r="I39" s="25"/>
      <c r="J39" s="26">
        <v>-22.3569</v>
      </c>
      <c r="K39" s="26">
        <v>-47.3842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3503356.0</v>
      </c>
      <c r="B40" s="18" t="s">
        <v>4867</v>
      </c>
      <c r="C40" s="19">
        <v>2163.0</v>
      </c>
      <c r="D40" s="19">
        <v>971.0</v>
      </c>
      <c r="E40" s="19">
        <v>954.0</v>
      </c>
      <c r="F40" s="19">
        <v>1097.0</v>
      </c>
      <c r="G40" s="19">
        <v>828.0</v>
      </c>
      <c r="H40" s="19">
        <v>1925.0</v>
      </c>
      <c r="I40" s="20"/>
      <c r="J40" s="21">
        <v>-21.7725</v>
      </c>
      <c r="K40" s="21">
        <v>-50.465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3503406.0</v>
      </c>
      <c r="B41" s="23" t="s">
        <v>4868</v>
      </c>
      <c r="C41" s="24">
        <v>7244.0</v>
      </c>
      <c r="D41" s="24">
        <v>3997.0</v>
      </c>
      <c r="E41" s="24">
        <v>3845.0</v>
      </c>
      <c r="F41" s="24">
        <v>6177.0</v>
      </c>
      <c r="G41" s="24">
        <v>1665.0</v>
      </c>
      <c r="H41" s="24">
        <v>7842.0</v>
      </c>
      <c r="I41" s="25"/>
      <c r="J41" s="26">
        <v>-22.0286</v>
      </c>
      <c r="K41" s="26">
        <v>-48.9111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3503505.0</v>
      </c>
      <c r="B42" s="18" t="s">
        <v>4869</v>
      </c>
      <c r="C42" s="19">
        <v>3600.0</v>
      </c>
      <c r="D42" s="19">
        <v>1829.0</v>
      </c>
      <c r="E42" s="19">
        <v>1864.0</v>
      </c>
      <c r="F42" s="19">
        <v>2475.0</v>
      </c>
      <c r="G42" s="19">
        <v>1218.0</v>
      </c>
      <c r="H42" s="19">
        <v>3693.0</v>
      </c>
      <c r="I42" s="20"/>
      <c r="J42" s="21">
        <v>-22.5797</v>
      </c>
      <c r="K42" s="21">
        <v>-44.6969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3503604.0</v>
      </c>
      <c r="B43" s="23" t="s">
        <v>4870</v>
      </c>
      <c r="C43" s="24">
        <v>10296.0</v>
      </c>
      <c r="D43" s="24">
        <v>5454.0</v>
      </c>
      <c r="E43" s="24">
        <v>5127.0</v>
      </c>
      <c r="F43" s="24">
        <v>9403.0</v>
      </c>
      <c r="G43" s="24">
        <v>1178.0</v>
      </c>
      <c r="H43" s="24">
        <v>10581.0</v>
      </c>
      <c r="I43" s="25"/>
      <c r="J43" s="26">
        <v>-22.6681</v>
      </c>
      <c r="K43" s="26">
        <v>-48.665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3503703.0</v>
      </c>
      <c r="B44" s="18" t="s">
        <v>4871</v>
      </c>
      <c r="C44" s="19">
        <v>7477.0</v>
      </c>
      <c r="D44" s="19">
        <v>4366.0</v>
      </c>
      <c r="E44" s="19">
        <v>4181.0</v>
      </c>
      <c r="F44" s="19">
        <v>8094.0</v>
      </c>
      <c r="G44" s="19">
        <v>453.0</v>
      </c>
      <c r="H44" s="19">
        <v>8547.0</v>
      </c>
      <c r="I44" s="20"/>
      <c r="J44" s="21">
        <v>-21.1878</v>
      </c>
      <c r="K44" s="21">
        <v>-48.7869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3503802.0</v>
      </c>
      <c r="B45" s="23" t="s">
        <v>4872</v>
      </c>
      <c r="C45" s="24">
        <v>33124.0</v>
      </c>
      <c r="D45" s="24">
        <v>22123.0</v>
      </c>
      <c r="E45" s="24">
        <v>22147.0</v>
      </c>
      <c r="F45" s="24">
        <v>40026.0</v>
      </c>
      <c r="G45" s="24">
        <v>4244.0</v>
      </c>
      <c r="H45" s="24">
        <v>44270.0</v>
      </c>
      <c r="I45" s="25"/>
      <c r="J45" s="26">
        <v>-22.5731</v>
      </c>
      <c r="K45" s="26">
        <v>-47.1725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3503901.0</v>
      </c>
      <c r="B46" s="18" t="s">
        <v>4873</v>
      </c>
      <c r="C46" s="19">
        <v>59185.0</v>
      </c>
      <c r="D46" s="19">
        <v>36924.0</v>
      </c>
      <c r="E46" s="19">
        <v>37894.0</v>
      </c>
      <c r="F46" s="19">
        <v>71828.0</v>
      </c>
      <c r="G46" s="19">
        <v>2990.0</v>
      </c>
      <c r="H46" s="19">
        <v>74818.0</v>
      </c>
      <c r="I46" s="20"/>
      <c r="J46" s="21">
        <v>-23.3961</v>
      </c>
      <c r="K46" s="21">
        <v>-46.3208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3503950.0</v>
      </c>
      <c r="B47" s="23" t="s">
        <v>4874</v>
      </c>
      <c r="C47" s="24">
        <v>1861.0</v>
      </c>
      <c r="D47" s="24">
        <v>907.0</v>
      </c>
      <c r="E47" s="24">
        <v>902.0</v>
      </c>
      <c r="F47" s="24">
        <v>1257.0</v>
      </c>
      <c r="G47" s="24">
        <v>552.0</v>
      </c>
      <c r="H47" s="24">
        <v>1809.0</v>
      </c>
      <c r="I47" s="25"/>
      <c r="J47" s="26">
        <v>-20.1589</v>
      </c>
      <c r="K47" s="26">
        <v>-50.7272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3504008.0</v>
      </c>
      <c r="B48" s="18" t="s">
        <v>4875</v>
      </c>
      <c r="C48" s="19">
        <v>87251.0</v>
      </c>
      <c r="D48" s="19">
        <v>46318.0</v>
      </c>
      <c r="E48" s="19">
        <v>48838.0</v>
      </c>
      <c r="F48" s="19">
        <v>91001.0</v>
      </c>
      <c r="G48" s="19">
        <v>4155.0</v>
      </c>
      <c r="H48" s="19">
        <v>95156.0</v>
      </c>
      <c r="I48" s="20"/>
      <c r="J48" s="21">
        <v>-22.6617</v>
      </c>
      <c r="K48" s="21">
        <v>-50.4122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3504107.0</v>
      </c>
      <c r="B49" s="23" t="s">
        <v>4876</v>
      </c>
      <c r="C49" s="24">
        <v>111300.0</v>
      </c>
      <c r="D49" s="24">
        <v>62217.0</v>
      </c>
      <c r="E49" s="24">
        <v>64397.0</v>
      </c>
      <c r="F49" s="24">
        <v>115266.0</v>
      </c>
      <c r="G49" s="24">
        <v>11348.0</v>
      </c>
      <c r="H49" s="24">
        <v>126614.0</v>
      </c>
      <c r="I49" s="25"/>
      <c r="J49" s="26">
        <v>-23.1169</v>
      </c>
      <c r="K49" s="26">
        <v>-46.5503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3504206.0</v>
      </c>
      <c r="B50" s="18" t="s">
        <v>4877</v>
      </c>
      <c r="C50" s="19">
        <v>13513.0</v>
      </c>
      <c r="D50" s="19">
        <v>7104.0</v>
      </c>
      <c r="E50" s="19">
        <v>7101.0</v>
      </c>
      <c r="F50" s="19">
        <v>12950.0</v>
      </c>
      <c r="G50" s="19">
        <v>1255.0</v>
      </c>
      <c r="H50" s="19">
        <v>14205.0</v>
      </c>
      <c r="I50" s="20"/>
      <c r="J50" s="21">
        <v>-20.6856</v>
      </c>
      <c r="K50" s="21">
        <v>-50.5547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3504305.0</v>
      </c>
      <c r="B51" s="23" t="s">
        <v>4878</v>
      </c>
      <c r="C51" s="24">
        <v>4596.0</v>
      </c>
      <c r="D51" s="24">
        <v>2506.0</v>
      </c>
      <c r="E51" s="24">
        <v>2453.0</v>
      </c>
      <c r="F51" s="24">
        <v>3330.0</v>
      </c>
      <c r="G51" s="24">
        <v>1629.0</v>
      </c>
      <c r="H51" s="24">
        <v>4959.0</v>
      </c>
      <c r="I51" s="25"/>
      <c r="J51" s="26">
        <v>-22.1467</v>
      </c>
      <c r="K51" s="26">
        <v>-49.3331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3504404.0</v>
      </c>
      <c r="B52" s="18" t="s">
        <v>4879</v>
      </c>
      <c r="C52" s="19">
        <v>8829.0</v>
      </c>
      <c r="D52" s="19">
        <v>6250.0</v>
      </c>
      <c r="E52" s="19">
        <v>5061.0</v>
      </c>
      <c r="F52" s="19">
        <v>9563.0</v>
      </c>
      <c r="G52" s="19">
        <v>1748.0</v>
      </c>
      <c r="H52" s="19">
        <v>11311.0</v>
      </c>
      <c r="I52" s="20"/>
      <c r="J52" s="21">
        <v>-21.4608</v>
      </c>
      <c r="K52" s="21">
        <v>-49.9497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3504503.0</v>
      </c>
      <c r="B53" s="23" t="s">
        <v>4880</v>
      </c>
      <c r="C53" s="24">
        <v>76472.0</v>
      </c>
      <c r="D53" s="24">
        <v>41134.0</v>
      </c>
      <c r="E53" s="24">
        <v>41801.0</v>
      </c>
      <c r="F53" s="24">
        <v>79392.0</v>
      </c>
      <c r="G53" s="24">
        <v>3543.0</v>
      </c>
      <c r="H53" s="24">
        <v>82935.0</v>
      </c>
      <c r="I53" s="25"/>
      <c r="J53" s="26">
        <v>-23.0986</v>
      </c>
      <c r="K53" s="26">
        <v>-48.9258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3504602.0</v>
      </c>
      <c r="B54" s="18" t="s">
        <v>4881</v>
      </c>
      <c r="C54" s="19">
        <v>11550.0</v>
      </c>
      <c r="D54" s="19">
        <v>7250.0</v>
      </c>
      <c r="E54" s="19">
        <v>7355.0</v>
      </c>
      <c r="F54" s="19">
        <v>13661.0</v>
      </c>
      <c r="G54" s="19">
        <v>944.0</v>
      </c>
      <c r="H54" s="19">
        <v>14605.0</v>
      </c>
      <c r="I54" s="20"/>
      <c r="J54" s="21">
        <v>-20.9181</v>
      </c>
      <c r="K54" s="21">
        <v>-49.4453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3504701.0</v>
      </c>
      <c r="B55" s="67" t="s">
        <v>4882</v>
      </c>
      <c r="C55" s="68">
        <v>1313.0</v>
      </c>
      <c r="D55" s="68">
        <v>3232.0</v>
      </c>
      <c r="E55" s="68">
        <v>700.0</v>
      </c>
      <c r="F55" s="68">
        <v>1191.0</v>
      </c>
      <c r="G55" s="68">
        <v>2741.0</v>
      </c>
      <c r="H55" s="68">
        <v>3932.0</v>
      </c>
      <c r="I55" s="25"/>
      <c r="J55" s="26">
        <v>-21.8997</v>
      </c>
      <c r="K55" s="26">
        <v>-49.3567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3504800.0</v>
      </c>
      <c r="B56" s="18" t="s">
        <v>4883</v>
      </c>
      <c r="C56" s="19">
        <v>7340.0</v>
      </c>
      <c r="D56" s="19">
        <v>3998.0</v>
      </c>
      <c r="E56" s="19">
        <v>4162.0</v>
      </c>
      <c r="F56" s="19">
        <v>7474.0</v>
      </c>
      <c r="G56" s="19">
        <v>686.0</v>
      </c>
      <c r="H56" s="19">
        <v>8160.0</v>
      </c>
      <c r="I56" s="20"/>
      <c r="J56" s="21">
        <v>-20.7353</v>
      </c>
      <c r="K56" s="21">
        <v>-49.5836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3504909.0</v>
      </c>
      <c r="B57" s="23" t="s">
        <v>4884</v>
      </c>
      <c r="C57" s="24">
        <v>9713.0</v>
      </c>
      <c r="D57" s="24">
        <v>5052.0</v>
      </c>
      <c r="E57" s="24">
        <v>5168.0</v>
      </c>
      <c r="F57" s="24">
        <v>8157.0</v>
      </c>
      <c r="G57" s="24">
        <v>2063.0</v>
      </c>
      <c r="H57" s="24">
        <v>10220.0</v>
      </c>
      <c r="I57" s="25"/>
      <c r="J57" s="26">
        <v>-22.6836</v>
      </c>
      <c r="K57" s="26">
        <v>-44.3233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3505005.0</v>
      </c>
      <c r="B58" s="18" t="s">
        <v>4885</v>
      </c>
      <c r="C58" s="19">
        <v>2794.0</v>
      </c>
      <c r="D58" s="19">
        <v>1591.0</v>
      </c>
      <c r="E58" s="19">
        <v>1525.0</v>
      </c>
      <c r="F58" s="19">
        <v>1913.0</v>
      </c>
      <c r="G58" s="19">
        <v>1203.0</v>
      </c>
      <c r="H58" s="19">
        <v>3116.0</v>
      </c>
      <c r="I58" s="20"/>
      <c r="J58" s="21">
        <v>-23.6269</v>
      </c>
      <c r="K58" s="21">
        <v>-49.5614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3505104.0</v>
      </c>
      <c r="B59" s="23" t="s">
        <v>4886</v>
      </c>
      <c r="C59" s="24">
        <v>5837.0</v>
      </c>
      <c r="D59" s="24">
        <v>3323.0</v>
      </c>
      <c r="E59" s="24">
        <v>3270.0</v>
      </c>
      <c r="F59" s="24">
        <v>5575.0</v>
      </c>
      <c r="G59" s="24">
        <v>1018.0</v>
      </c>
      <c r="H59" s="24">
        <v>6593.0</v>
      </c>
      <c r="I59" s="25"/>
      <c r="J59" s="26">
        <v>-21.2667</v>
      </c>
      <c r="K59" s="26">
        <v>-49.9492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3505203.0</v>
      </c>
      <c r="B60" s="18" t="s">
        <v>4887</v>
      </c>
      <c r="C60" s="19">
        <v>28224.0</v>
      </c>
      <c r="D60" s="19">
        <v>15822.0</v>
      </c>
      <c r="E60" s="19">
        <v>15781.0</v>
      </c>
      <c r="F60" s="19">
        <v>29985.0</v>
      </c>
      <c r="G60" s="19">
        <v>1618.0</v>
      </c>
      <c r="H60" s="19">
        <v>31603.0</v>
      </c>
      <c r="I60" s="20"/>
      <c r="J60" s="21">
        <v>-22.0744</v>
      </c>
      <c r="K60" s="21">
        <v>-48.7403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3505302.0</v>
      </c>
      <c r="B61" s="23" t="s">
        <v>4594</v>
      </c>
      <c r="C61" s="24">
        <v>35487.0</v>
      </c>
      <c r="D61" s="24">
        <v>17256.0</v>
      </c>
      <c r="E61" s="24">
        <v>18000.0</v>
      </c>
      <c r="F61" s="24">
        <v>34517.0</v>
      </c>
      <c r="G61" s="24">
        <v>739.0</v>
      </c>
      <c r="H61" s="24">
        <v>35256.0</v>
      </c>
      <c r="I61" s="25"/>
      <c r="J61" s="26">
        <v>-22.4947</v>
      </c>
      <c r="K61" s="26">
        <v>-48.5581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3505351.0</v>
      </c>
      <c r="B62" s="18" t="s">
        <v>4888</v>
      </c>
      <c r="C62" s="19">
        <v>4846.0</v>
      </c>
      <c r="D62" s="19">
        <v>2766.0</v>
      </c>
      <c r="E62" s="19">
        <v>2470.0</v>
      </c>
      <c r="F62" s="19">
        <v>1544.0</v>
      </c>
      <c r="G62" s="19">
        <v>3692.0</v>
      </c>
      <c r="H62" s="19">
        <v>5236.0</v>
      </c>
      <c r="I62" s="20"/>
      <c r="J62" s="21">
        <v>-24.4731</v>
      </c>
      <c r="K62" s="21">
        <v>-49.0244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3505401.0</v>
      </c>
      <c r="B63" s="23" t="s">
        <v>4889</v>
      </c>
      <c r="C63" s="24">
        <v>8108.0</v>
      </c>
      <c r="D63" s="24">
        <v>4050.0</v>
      </c>
      <c r="E63" s="24">
        <v>3679.0</v>
      </c>
      <c r="F63" s="24">
        <v>3174.0</v>
      </c>
      <c r="G63" s="24">
        <v>4555.0</v>
      </c>
      <c r="H63" s="24">
        <v>7729.0</v>
      </c>
      <c r="I63" s="25"/>
      <c r="J63" s="26">
        <v>-24.7564</v>
      </c>
      <c r="K63" s="26">
        <v>-48.5047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3505500.0</v>
      </c>
      <c r="B64" s="18" t="s">
        <v>4890</v>
      </c>
      <c r="C64" s="19">
        <v>103913.0</v>
      </c>
      <c r="D64" s="19">
        <v>54169.0</v>
      </c>
      <c r="E64" s="19">
        <v>57933.0</v>
      </c>
      <c r="F64" s="19">
        <v>108687.0</v>
      </c>
      <c r="G64" s="19">
        <v>3415.0</v>
      </c>
      <c r="H64" s="19">
        <v>112102.0</v>
      </c>
      <c r="I64" s="20"/>
      <c r="J64" s="21">
        <v>-20.5572</v>
      </c>
      <c r="K64" s="21">
        <v>-48.5678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3505609.0</v>
      </c>
      <c r="B65" s="23" t="s">
        <v>4891</v>
      </c>
      <c r="C65" s="24">
        <v>24207.0</v>
      </c>
      <c r="D65" s="24">
        <v>14327.0</v>
      </c>
      <c r="E65" s="24">
        <v>14176.0</v>
      </c>
      <c r="F65" s="24">
        <v>28187.0</v>
      </c>
      <c r="G65" s="24">
        <v>316.0</v>
      </c>
      <c r="H65" s="24">
        <v>28503.0</v>
      </c>
      <c r="I65" s="25"/>
      <c r="J65" s="26">
        <v>-21.1936</v>
      </c>
      <c r="K65" s="26">
        <v>-48.1639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3505708.0</v>
      </c>
      <c r="B66" s="18" t="s">
        <v>4892</v>
      </c>
      <c r="C66" s="19">
        <v>208281.0</v>
      </c>
      <c r="D66" s="19">
        <v>116977.0</v>
      </c>
      <c r="E66" s="19">
        <v>123679.0</v>
      </c>
      <c r="F66" s="19">
        <v>240656.0</v>
      </c>
      <c r="G66" s="19">
        <v>0.0</v>
      </c>
      <c r="H66" s="19">
        <v>240656.0</v>
      </c>
      <c r="I66" s="20"/>
      <c r="J66" s="21">
        <v>-23.5106</v>
      </c>
      <c r="K66" s="21">
        <v>-46.8761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3505807.0</v>
      </c>
      <c r="B67" s="23" t="s">
        <v>4893</v>
      </c>
      <c r="C67" s="24">
        <v>20588.0</v>
      </c>
      <c r="D67" s="24">
        <v>10040.0</v>
      </c>
      <c r="E67" s="24">
        <v>10421.0</v>
      </c>
      <c r="F67" s="24">
        <v>17624.0</v>
      </c>
      <c r="G67" s="24">
        <v>2837.0</v>
      </c>
      <c r="H67" s="24">
        <v>20461.0</v>
      </c>
      <c r="I67" s="25"/>
      <c r="J67" s="26">
        <v>-21.9219</v>
      </c>
      <c r="K67" s="26">
        <v>-50.7339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3505906.0</v>
      </c>
      <c r="B68" s="18" t="s">
        <v>4894</v>
      </c>
      <c r="C68" s="19">
        <v>51112.0</v>
      </c>
      <c r="D68" s="19">
        <v>27749.0</v>
      </c>
      <c r="E68" s="19">
        <v>28732.0</v>
      </c>
      <c r="F68" s="19">
        <v>49954.0</v>
      </c>
      <c r="G68" s="19">
        <v>6527.0</v>
      </c>
      <c r="H68" s="19">
        <v>56481.0</v>
      </c>
      <c r="I68" s="20"/>
      <c r="J68" s="21">
        <v>-20.8911</v>
      </c>
      <c r="K68" s="21">
        <v>-47.585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3506003.0</v>
      </c>
      <c r="B69" s="23" t="s">
        <v>4895</v>
      </c>
      <c r="C69" s="24">
        <v>316064.0</v>
      </c>
      <c r="D69" s="24">
        <v>166692.0</v>
      </c>
      <c r="E69" s="24">
        <v>177347.0</v>
      </c>
      <c r="F69" s="24">
        <v>338891.0</v>
      </c>
      <c r="G69" s="24">
        <v>5148.0</v>
      </c>
      <c r="H69" s="24">
        <v>344039.0</v>
      </c>
      <c r="I69" s="25"/>
      <c r="J69" s="26">
        <v>-22.3147</v>
      </c>
      <c r="K69" s="26">
        <v>-49.0606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3506102.0</v>
      </c>
      <c r="B70" s="18" t="s">
        <v>4897</v>
      </c>
      <c r="C70" s="19">
        <v>74815.0</v>
      </c>
      <c r="D70" s="19">
        <v>36531.0</v>
      </c>
      <c r="E70" s="19">
        <v>38513.0</v>
      </c>
      <c r="F70" s="19">
        <v>71512.0</v>
      </c>
      <c r="G70" s="19">
        <v>3532.0</v>
      </c>
      <c r="H70" s="19">
        <v>75044.0</v>
      </c>
      <c r="I70" s="20"/>
      <c r="J70" s="21">
        <v>-20.9494</v>
      </c>
      <c r="K70" s="21">
        <v>-48.4792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3506201.0</v>
      </c>
      <c r="B71" s="23" t="s">
        <v>4899</v>
      </c>
      <c r="C71" s="24">
        <v>2394.0</v>
      </c>
      <c r="D71" s="24">
        <v>1364.0</v>
      </c>
      <c r="E71" s="24">
        <v>1310.0</v>
      </c>
      <c r="F71" s="24">
        <v>2444.0</v>
      </c>
      <c r="G71" s="24">
        <v>230.0</v>
      </c>
      <c r="H71" s="24">
        <v>2674.0</v>
      </c>
      <c r="I71" s="25"/>
      <c r="J71" s="26">
        <v>-21.2706</v>
      </c>
      <c r="K71" s="26">
        <v>-50.8119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3506300.0</v>
      </c>
      <c r="B72" s="18" t="s">
        <v>4901</v>
      </c>
      <c r="C72" s="19">
        <v>10720.0</v>
      </c>
      <c r="D72" s="19">
        <v>5251.0</v>
      </c>
      <c r="E72" s="19">
        <v>5526.0</v>
      </c>
      <c r="F72" s="19">
        <v>9660.0</v>
      </c>
      <c r="G72" s="19">
        <v>1117.0</v>
      </c>
      <c r="H72" s="19">
        <v>10777.0</v>
      </c>
      <c r="I72" s="20"/>
      <c r="J72" s="21">
        <v>-23.0131</v>
      </c>
      <c r="K72" s="21">
        <v>-49.4742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3506359.0</v>
      </c>
      <c r="B73" s="23" t="s">
        <v>4903</v>
      </c>
      <c r="C73" s="24">
        <v>30039.0</v>
      </c>
      <c r="D73" s="24">
        <v>23769.0</v>
      </c>
      <c r="E73" s="24">
        <v>23803.0</v>
      </c>
      <c r="F73" s="24">
        <v>46818.0</v>
      </c>
      <c r="G73" s="24">
        <v>754.0</v>
      </c>
      <c r="H73" s="24">
        <v>47572.0</v>
      </c>
      <c r="I73" s="25"/>
      <c r="J73" s="26">
        <v>-23.8544</v>
      </c>
      <c r="K73" s="26">
        <v>-46.1386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3506409.0</v>
      </c>
      <c r="B74" s="18" t="s">
        <v>4904</v>
      </c>
      <c r="C74" s="19">
        <v>6088.0</v>
      </c>
      <c r="D74" s="19">
        <v>3493.0</v>
      </c>
      <c r="E74" s="19">
        <v>3559.0</v>
      </c>
      <c r="F74" s="19">
        <v>6485.0</v>
      </c>
      <c r="G74" s="19">
        <v>567.0</v>
      </c>
      <c r="H74" s="19">
        <v>7052.0</v>
      </c>
      <c r="I74" s="20"/>
      <c r="J74" s="21">
        <v>-21.4033</v>
      </c>
      <c r="K74" s="21">
        <v>-50.4706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3506508.0</v>
      </c>
      <c r="B75" s="23" t="s">
        <v>4907</v>
      </c>
      <c r="C75" s="24">
        <v>94300.0</v>
      </c>
      <c r="D75" s="24">
        <v>53086.0</v>
      </c>
      <c r="E75" s="24">
        <v>55636.0</v>
      </c>
      <c r="F75" s="24">
        <v>105481.0</v>
      </c>
      <c r="G75" s="24">
        <v>3241.0</v>
      </c>
      <c r="H75" s="24">
        <v>108722.0</v>
      </c>
      <c r="I75" s="25"/>
      <c r="J75" s="26">
        <v>-21.2886</v>
      </c>
      <c r="K75" s="26">
        <v>-50.34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3506607.0</v>
      </c>
      <c r="B76" s="18" t="s">
        <v>4908</v>
      </c>
      <c r="C76" s="19">
        <v>24653.0</v>
      </c>
      <c r="D76" s="19">
        <v>14412.0</v>
      </c>
      <c r="E76" s="19">
        <v>14161.0</v>
      </c>
      <c r="F76" s="19">
        <v>24530.0</v>
      </c>
      <c r="G76" s="19">
        <v>4043.0</v>
      </c>
      <c r="H76" s="19">
        <v>28573.0</v>
      </c>
      <c r="I76" s="20"/>
      <c r="J76" s="21">
        <v>-23.5725</v>
      </c>
      <c r="K76" s="21">
        <v>-46.0386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3506706.0</v>
      </c>
      <c r="B77" s="23" t="s">
        <v>4910</v>
      </c>
      <c r="C77" s="24">
        <v>12573.0</v>
      </c>
      <c r="D77" s="24">
        <v>6884.0</v>
      </c>
      <c r="E77" s="24">
        <v>6774.0</v>
      </c>
      <c r="F77" s="24">
        <v>12197.0</v>
      </c>
      <c r="G77" s="24">
        <v>1461.0</v>
      </c>
      <c r="H77" s="24">
        <v>13658.0</v>
      </c>
      <c r="I77" s="25"/>
      <c r="J77" s="26">
        <v>-21.9925</v>
      </c>
      <c r="K77" s="26">
        <v>-48.3908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3506805.0</v>
      </c>
      <c r="B78" s="18" t="s">
        <v>3515</v>
      </c>
      <c r="C78" s="19">
        <v>9442.0</v>
      </c>
      <c r="D78" s="19">
        <v>5411.0</v>
      </c>
      <c r="E78" s="19">
        <v>5451.0</v>
      </c>
      <c r="F78" s="19">
        <v>10009.0</v>
      </c>
      <c r="G78" s="19">
        <v>853.0</v>
      </c>
      <c r="H78" s="19">
        <v>10862.0</v>
      </c>
      <c r="I78" s="20"/>
      <c r="J78" s="21">
        <v>-22.1361</v>
      </c>
      <c r="K78" s="21">
        <v>-48.5181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3506904.0</v>
      </c>
      <c r="B79" s="23" t="s">
        <v>4913</v>
      </c>
      <c r="C79" s="24">
        <v>7356.0</v>
      </c>
      <c r="D79" s="24">
        <v>4731.0</v>
      </c>
      <c r="E79" s="24">
        <v>4551.0</v>
      </c>
      <c r="F79" s="24">
        <v>6121.0</v>
      </c>
      <c r="G79" s="24">
        <v>3161.0</v>
      </c>
      <c r="H79" s="24">
        <v>9282.0</v>
      </c>
      <c r="I79" s="25"/>
      <c r="J79" s="26">
        <v>-23.1022</v>
      </c>
      <c r="K79" s="26">
        <v>-48.2578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3507001.0</v>
      </c>
      <c r="B80" s="18" t="s">
        <v>4915</v>
      </c>
      <c r="C80" s="19">
        <v>34368.0</v>
      </c>
      <c r="D80" s="19">
        <v>24319.0</v>
      </c>
      <c r="E80" s="19">
        <v>24004.0</v>
      </c>
      <c r="F80" s="19">
        <v>45457.0</v>
      </c>
      <c r="G80" s="19">
        <v>2866.0</v>
      </c>
      <c r="H80" s="19">
        <v>48323.0</v>
      </c>
      <c r="I80" s="20"/>
      <c r="J80" s="21">
        <v>-23.2833</v>
      </c>
      <c r="K80" s="21">
        <v>-47.6722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3507100.0</v>
      </c>
      <c r="B81" s="23" t="s">
        <v>4916</v>
      </c>
      <c r="C81" s="24">
        <v>13313.0</v>
      </c>
      <c r="D81" s="24">
        <v>9914.0</v>
      </c>
      <c r="E81" s="24">
        <v>9789.0</v>
      </c>
      <c r="F81" s="24">
        <v>17386.0</v>
      </c>
      <c r="G81" s="24">
        <v>2317.0</v>
      </c>
      <c r="H81" s="24">
        <v>19703.0</v>
      </c>
      <c r="I81" s="25"/>
      <c r="J81" s="26">
        <v>-23.135</v>
      </c>
      <c r="K81" s="26">
        <v>-46.4653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3507159.0</v>
      </c>
      <c r="B82" s="137" t="s">
        <v>4917</v>
      </c>
      <c r="C82" s="138">
        <v>3231.0</v>
      </c>
      <c r="D82" s="138">
        <v>1815.0</v>
      </c>
      <c r="E82" s="138">
        <v>1756.0</v>
      </c>
      <c r="F82" s="138">
        <v>2430.0</v>
      </c>
      <c r="G82" s="138">
        <v>1141.0</v>
      </c>
      <c r="H82" s="138">
        <v>3571.0</v>
      </c>
      <c r="I82" s="20"/>
      <c r="J82" s="21">
        <v>-24.3178</v>
      </c>
      <c r="K82" s="21">
        <v>-49.1439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3507209.0</v>
      </c>
      <c r="B83" s="23" t="s">
        <v>4919</v>
      </c>
      <c r="C83" s="24">
        <v>795.0</v>
      </c>
      <c r="D83" s="24">
        <v>422.0</v>
      </c>
      <c r="E83" s="24">
        <v>383.0</v>
      </c>
      <c r="F83" s="24">
        <v>627.0</v>
      </c>
      <c r="G83" s="24">
        <v>178.0</v>
      </c>
      <c r="H83" s="24">
        <v>805.0</v>
      </c>
      <c r="I83" s="25"/>
      <c r="J83" s="26">
        <v>-22.2697</v>
      </c>
      <c r="K83" s="26">
        <v>-50.5344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3507308.0</v>
      </c>
      <c r="B84" s="18" t="s">
        <v>4921</v>
      </c>
      <c r="C84" s="19">
        <v>3739.0</v>
      </c>
      <c r="D84" s="19">
        <v>2178.0</v>
      </c>
      <c r="E84" s="19">
        <v>2090.0</v>
      </c>
      <c r="F84" s="19">
        <v>3827.0</v>
      </c>
      <c r="G84" s="19">
        <v>441.0</v>
      </c>
      <c r="H84" s="19">
        <v>4268.0</v>
      </c>
      <c r="I84" s="20"/>
      <c r="J84" s="21">
        <v>-22.1931</v>
      </c>
      <c r="K84" s="21">
        <v>-48.7789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3507407.0</v>
      </c>
      <c r="B85" s="23" t="s">
        <v>2556</v>
      </c>
      <c r="C85" s="24">
        <v>13193.0</v>
      </c>
      <c r="D85" s="24">
        <v>7352.0</v>
      </c>
      <c r="E85" s="24">
        <v>7180.0</v>
      </c>
      <c r="F85" s="24">
        <v>13098.0</v>
      </c>
      <c r="G85" s="24">
        <v>1434.0</v>
      </c>
      <c r="H85" s="24">
        <v>14532.0</v>
      </c>
      <c r="I85" s="25"/>
      <c r="J85" s="26">
        <v>-21.6197</v>
      </c>
      <c r="K85" s="26">
        <v>-49.0736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3507456.0</v>
      </c>
      <c r="B86" s="18" t="s">
        <v>4924</v>
      </c>
      <c r="C86" s="19">
        <v>1933.0</v>
      </c>
      <c r="D86" s="19">
        <v>1144.0</v>
      </c>
      <c r="E86" s="19">
        <v>1151.0</v>
      </c>
      <c r="F86" s="19">
        <v>2002.0</v>
      </c>
      <c r="G86" s="19">
        <v>293.0</v>
      </c>
      <c r="H86" s="19">
        <v>2295.0</v>
      </c>
      <c r="I86" s="20"/>
      <c r="J86" s="21">
        <v>-22.5694</v>
      </c>
      <c r="K86" s="21">
        <v>-48.9711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3507506.0</v>
      </c>
      <c r="B87" s="23" t="s">
        <v>4926</v>
      </c>
      <c r="C87" s="24">
        <v>108306.0</v>
      </c>
      <c r="D87" s="24">
        <v>61789.0</v>
      </c>
      <c r="E87" s="24">
        <v>65581.0</v>
      </c>
      <c r="F87" s="24">
        <v>122718.0</v>
      </c>
      <c r="G87" s="24">
        <v>4652.0</v>
      </c>
      <c r="H87" s="24">
        <v>127370.0</v>
      </c>
      <c r="I87" s="25"/>
      <c r="J87" s="26">
        <v>-22.8858</v>
      </c>
      <c r="K87" s="26">
        <v>-48.445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3507605.0</v>
      </c>
      <c r="B88" s="18" t="s">
        <v>4928</v>
      </c>
      <c r="C88" s="19">
        <v>125031.0</v>
      </c>
      <c r="D88" s="19">
        <v>72034.0</v>
      </c>
      <c r="E88" s="19">
        <v>74629.0</v>
      </c>
      <c r="F88" s="19">
        <v>142174.0</v>
      </c>
      <c r="G88" s="19">
        <v>4489.0</v>
      </c>
      <c r="H88" s="19">
        <v>146663.0</v>
      </c>
      <c r="I88" s="20"/>
      <c r="J88" s="21">
        <v>-22.9519</v>
      </c>
      <c r="K88" s="21">
        <v>-46.5419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3507704.0</v>
      </c>
      <c r="B89" s="23" t="s">
        <v>4930</v>
      </c>
      <c r="C89" s="24">
        <v>4383.0</v>
      </c>
      <c r="D89" s="24">
        <v>2552.0</v>
      </c>
      <c r="E89" s="24">
        <v>2469.0</v>
      </c>
      <c r="F89" s="24">
        <v>4390.0</v>
      </c>
      <c r="G89" s="24">
        <v>631.0</v>
      </c>
      <c r="H89" s="24">
        <v>5021.0</v>
      </c>
      <c r="I89" s="25"/>
      <c r="J89" s="26">
        <v>-21.4992</v>
      </c>
      <c r="K89" s="26">
        <v>-50.3156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3507753.0</v>
      </c>
      <c r="B90" s="18" t="s">
        <v>4932</v>
      </c>
      <c r="C90" s="19">
        <v>2308.0</v>
      </c>
      <c r="D90" s="19">
        <v>1330.0</v>
      </c>
      <c r="E90" s="19">
        <v>1243.0</v>
      </c>
      <c r="F90" s="19">
        <v>2110.0</v>
      </c>
      <c r="G90" s="19">
        <v>463.0</v>
      </c>
      <c r="H90" s="19">
        <v>2573.0</v>
      </c>
      <c r="I90" s="20"/>
      <c r="J90" s="21">
        <v>-21.1664</v>
      </c>
      <c r="K90" s="21">
        <v>-50.1853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3507803.0</v>
      </c>
      <c r="B91" s="23" t="s">
        <v>4935</v>
      </c>
      <c r="C91" s="24">
        <v>17139.0</v>
      </c>
      <c r="D91" s="24">
        <v>10466.0</v>
      </c>
      <c r="E91" s="24">
        <v>10639.0</v>
      </c>
      <c r="F91" s="24">
        <v>20596.0</v>
      </c>
      <c r="G91" s="24">
        <v>509.0</v>
      </c>
      <c r="H91" s="24">
        <v>21105.0</v>
      </c>
      <c r="I91" s="25"/>
      <c r="J91" s="26">
        <v>-20.9914</v>
      </c>
      <c r="K91" s="26">
        <v>-47.6586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3507902.0</v>
      </c>
      <c r="B92" s="18" t="s">
        <v>4937</v>
      </c>
      <c r="C92" s="19">
        <v>18886.0</v>
      </c>
      <c r="D92" s="19">
        <v>10711.0</v>
      </c>
      <c r="E92" s="19">
        <v>10869.0</v>
      </c>
      <c r="F92" s="19">
        <v>18599.0</v>
      </c>
      <c r="G92" s="19">
        <v>2981.0</v>
      </c>
      <c r="H92" s="19">
        <v>21580.0</v>
      </c>
      <c r="I92" s="20"/>
      <c r="J92" s="21">
        <v>-22.2842</v>
      </c>
      <c r="K92" s="21">
        <v>-48.1267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3508009.0</v>
      </c>
      <c r="B93" s="23" t="s">
        <v>4939</v>
      </c>
      <c r="C93" s="24">
        <v>17629.0</v>
      </c>
      <c r="D93" s="24">
        <v>9502.0</v>
      </c>
      <c r="E93" s="24">
        <v>9064.0</v>
      </c>
      <c r="F93" s="24">
        <v>14995.0</v>
      </c>
      <c r="G93" s="24">
        <v>3571.0</v>
      </c>
      <c r="H93" s="24">
        <v>18566.0</v>
      </c>
      <c r="I93" s="25"/>
      <c r="J93" s="26">
        <v>-23.7975</v>
      </c>
      <c r="K93" s="26">
        <v>-48.5928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3508108.0</v>
      </c>
      <c r="B94" s="18" t="s">
        <v>4941</v>
      </c>
      <c r="C94" s="19">
        <v>13854.0</v>
      </c>
      <c r="D94" s="19">
        <v>7732.0</v>
      </c>
      <c r="E94" s="19">
        <v>7686.0</v>
      </c>
      <c r="F94" s="19">
        <v>14526.0</v>
      </c>
      <c r="G94" s="19">
        <v>892.0</v>
      </c>
      <c r="H94" s="19">
        <v>15418.0</v>
      </c>
      <c r="I94" s="20"/>
      <c r="J94" s="21">
        <v>-21.0661</v>
      </c>
      <c r="K94" s="21">
        <v>-50.1472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3508207.0</v>
      </c>
      <c r="B95" s="23" t="s">
        <v>4942</v>
      </c>
      <c r="C95" s="24">
        <v>3674.0</v>
      </c>
      <c r="D95" s="24">
        <v>2074.0</v>
      </c>
      <c r="E95" s="24">
        <v>1981.0</v>
      </c>
      <c r="F95" s="24">
        <v>3310.0</v>
      </c>
      <c r="G95" s="24">
        <v>745.0</v>
      </c>
      <c r="H95" s="24">
        <v>4055.0</v>
      </c>
      <c r="I95" s="25"/>
      <c r="J95" s="26">
        <v>-20.1911</v>
      </c>
      <c r="K95" s="26">
        <v>-47.7083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3508306.0</v>
      </c>
      <c r="B96" s="18" t="s">
        <v>4944</v>
      </c>
      <c r="C96" s="19">
        <v>4656.0</v>
      </c>
      <c r="D96" s="19">
        <v>2220.0</v>
      </c>
      <c r="E96" s="19">
        <v>2145.0</v>
      </c>
      <c r="F96" s="19">
        <v>3777.0</v>
      </c>
      <c r="G96" s="19">
        <v>588.0</v>
      </c>
      <c r="H96" s="19">
        <v>4365.0</v>
      </c>
      <c r="I96" s="20"/>
      <c r="J96" s="21">
        <v>-22.4556</v>
      </c>
      <c r="K96" s="21">
        <v>-49.3375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3508405.0</v>
      </c>
      <c r="B97" s="23" t="s">
        <v>4946</v>
      </c>
      <c r="C97" s="24">
        <v>33100.0</v>
      </c>
      <c r="D97" s="24">
        <v>21114.0</v>
      </c>
      <c r="E97" s="24">
        <v>20529.0</v>
      </c>
      <c r="F97" s="24">
        <v>35295.0</v>
      </c>
      <c r="G97" s="24">
        <v>6348.0</v>
      </c>
      <c r="H97" s="24">
        <v>41643.0</v>
      </c>
      <c r="I97" s="25"/>
      <c r="J97" s="26">
        <v>-23.3075</v>
      </c>
      <c r="K97" s="26">
        <v>-47.1328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3508504.0</v>
      </c>
      <c r="B98" s="18" t="s">
        <v>4947</v>
      </c>
      <c r="C98" s="19">
        <v>76130.0</v>
      </c>
      <c r="D98" s="19">
        <v>42040.0</v>
      </c>
      <c r="E98" s="19">
        <v>42804.0</v>
      </c>
      <c r="F98" s="19">
        <v>72619.0</v>
      </c>
      <c r="G98" s="19">
        <v>12225.0</v>
      </c>
      <c r="H98" s="19">
        <v>84844.0</v>
      </c>
      <c r="I98" s="20"/>
      <c r="J98" s="21">
        <v>-23.1008</v>
      </c>
      <c r="K98" s="21">
        <v>-45.7069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3508603.0</v>
      </c>
      <c r="B99" s="23" t="s">
        <v>4949</v>
      </c>
      <c r="C99" s="24">
        <v>27205.0</v>
      </c>
      <c r="D99" s="24">
        <v>14748.0</v>
      </c>
      <c r="E99" s="24">
        <v>15351.0</v>
      </c>
      <c r="F99" s="24">
        <v>24580.0</v>
      </c>
      <c r="G99" s="24">
        <v>5519.0</v>
      </c>
      <c r="H99" s="24">
        <v>30099.0</v>
      </c>
      <c r="I99" s="25"/>
      <c r="J99" s="26">
        <v>-22.665</v>
      </c>
      <c r="K99" s="26">
        <v>-45.0094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3508702.0</v>
      </c>
      <c r="B100" s="18" t="s">
        <v>4951</v>
      </c>
      <c r="C100" s="19">
        <v>18378.0</v>
      </c>
      <c r="D100" s="19">
        <v>9285.0</v>
      </c>
      <c r="E100" s="19">
        <v>9251.0</v>
      </c>
      <c r="F100" s="19">
        <v>12633.0</v>
      </c>
      <c r="G100" s="19">
        <v>5903.0</v>
      </c>
      <c r="H100" s="19">
        <v>18536.0</v>
      </c>
      <c r="I100" s="20"/>
      <c r="J100" s="21">
        <v>-21.5294</v>
      </c>
      <c r="K100" s="21">
        <v>-46.6439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3508801.0</v>
      </c>
      <c r="B101" s="23" t="s">
        <v>3090</v>
      </c>
      <c r="C101" s="24">
        <v>15793.0</v>
      </c>
      <c r="D101" s="24">
        <v>8176.0</v>
      </c>
      <c r="E101" s="24">
        <v>8436.0</v>
      </c>
      <c r="F101" s="24">
        <v>14423.0</v>
      </c>
      <c r="G101" s="24">
        <v>2189.0</v>
      </c>
      <c r="H101" s="24">
        <v>16612.0</v>
      </c>
      <c r="I101" s="25"/>
      <c r="J101" s="26">
        <v>-24.6178</v>
      </c>
      <c r="K101" s="26">
        <v>-53.32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3508900.0</v>
      </c>
      <c r="B102" s="18" t="s">
        <v>4954</v>
      </c>
      <c r="C102" s="19">
        <v>4077.0</v>
      </c>
      <c r="D102" s="19">
        <v>2091.0</v>
      </c>
      <c r="E102" s="19">
        <v>1981.0</v>
      </c>
      <c r="F102" s="19">
        <v>3315.0</v>
      </c>
      <c r="G102" s="19">
        <v>757.0</v>
      </c>
      <c r="H102" s="19">
        <v>4072.0</v>
      </c>
      <c r="I102" s="20"/>
      <c r="J102" s="21">
        <v>-22.0122</v>
      </c>
      <c r="K102" s="21">
        <v>-51.2356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3509007.0</v>
      </c>
      <c r="B103" s="23" t="s">
        <v>4956</v>
      </c>
      <c r="C103" s="24">
        <v>71221.0</v>
      </c>
      <c r="D103" s="24">
        <v>42354.0</v>
      </c>
      <c r="E103" s="24">
        <v>44269.0</v>
      </c>
      <c r="F103" s="24">
        <v>84476.0</v>
      </c>
      <c r="G103" s="24">
        <v>2147.0</v>
      </c>
      <c r="H103" s="24">
        <v>86623.0</v>
      </c>
      <c r="I103" s="25"/>
      <c r="J103" s="26">
        <v>-23.3642</v>
      </c>
      <c r="K103" s="26">
        <v>-46.7406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3509106.0</v>
      </c>
      <c r="B104" s="18" t="s">
        <v>4958</v>
      </c>
      <c r="C104" s="19">
        <v>4192.0</v>
      </c>
      <c r="D104" s="19">
        <v>2652.0</v>
      </c>
      <c r="E104" s="19">
        <v>2387.0</v>
      </c>
      <c r="F104" s="19">
        <v>1930.0</v>
      </c>
      <c r="G104" s="19">
        <v>3109.0</v>
      </c>
      <c r="H104" s="19">
        <v>5039.0</v>
      </c>
      <c r="I104" s="20"/>
      <c r="J104" s="21">
        <v>-21.8317</v>
      </c>
      <c r="K104" s="21">
        <v>-51.9983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3509205.0</v>
      </c>
      <c r="B105" s="23" t="s">
        <v>4960</v>
      </c>
      <c r="C105" s="24">
        <v>50761.0</v>
      </c>
      <c r="D105" s="24">
        <v>32005.0</v>
      </c>
      <c r="E105" s="24">
        <v>32108.0</v>
      </c>
      <c r="F105" s="24">
        <v>62822.0</v>
      </c>
      <c r="G105" s="24">
        <v>1291.0</v>
      </c>
      <c r="H105" s="24">
        <v>64113.0</v>
      </c>
      <c r="I105" s="25"/>
      <c r="J105" s="26">
        <v>-23.3561</v>
      </c>
      <c r="K105" s="26">
        <v>-46.8769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3509254.0</v>
      </c>
      <c r="B106" s="18" t="s">
        <v>4962</v>
      </c>
      <c r="C106" s="19">
        <v>29227.0</v>
      </c>
      <c r="D106" s="19">
        <v>14329.0</v>
      </c>
      <c r="E106" s="19">
        <v>14042.0</v>
      </c>
      <c r="F106" s="19">
        <v>20719.0</v>
      </c>
      <c r="G106" s="19">
        <v>7652.0</v>
      </c>
      <c r="H106" s="19">
        <v>28371.0</v>
      </c>
      <c r="I106" s="20"/>
      <c r="J106" s="21">
        <v>-24.7361</v>
      </c>
      <c r="K106" s="21">
        <v>-48.1228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3509304.0</v>
      </c>
      <c r="B107" s="23" t="s">
        <v>4963</v>
      </c>
      <c r="C107" s="24">
        <v>9174.0</v>
      </c>
      <c r="D107" s="24">
        <v>5014.0</v>
      </c>
      <c r="E107" s="24">
        <v>4745.0</v>
      </c>
      <c r="F107" s="24">
        <v>9124.0</v>
      </c>
      <c r="G107" s="24">
        <v>635.0</v>
      </c>
      <c r="H107" s="24">
        <v>9759.0</v>
      </c>
      <c r="I107" s="25"/>
      <c r="J107" s="26">
        <v>-20.8797</v>
      </c>
      <c r="K107" s="26">
        <v>-48.8094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3509403.0</v>
      </c>
      <c r="B108" s="18" t="s">
        <v>4966</v>
      </c>
      <c r="C108" s="19">
        <v>20777.0</v>
      </c>
      <c r="D108" s="19">
        <v>11700.0</v>
      </c>
      <c r="E108" s="19">
        <v>11678.0</v>
      </c>
      <c r="F108" s="19">
        <v>20802.0</v>
      </c>
      <c r="G108" s="19">
        <v>2576.0</v>
      </c>
      <c r="H108" s="19">
        <v>23378.0</v>
      </c>
      <c r="I108" s="20"/>
      <c r="J108" s="21">
        <v>-21.2753</v>
      </c>
      <c r="K108" s="21">
        <v>-47.3042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3509452.0</v>
      </c>
      <c r="B109" s="67" t="s">
        <v>4967</v>
      </c>
      <c r="C109" s="68">
        <v>5209.0</v>
      </c>
      <c r="D109" s="68">
        <v>2853.0</v>
      </c>
      <c r="E109" s="68">
        <v>2714.0</v>
      </c>
      <c r="F109" s="68">
        <v>4710.0</v>
      </c>
      <c r="G109" s="68">
        <v>857.0</v>
      </c>
      <c r="H109" s="68">
        <v>5567.0</v>
      </c>
      <c r="I109" s="25"/>
      <c r="J109" s="26">
        <v>-23.5919</v>
      </c>
      <c r="K109" s="26">
        <v>-48.4772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3509502.0</v>
      </c>
      <c r="B110" s="18" t="s">
        <v>4969</v>
      </c>
      <c r="C110" s="19">
        <v>969396.0</v>
      </c>
      <c r="D110" s="19">
        <v>521209.0</v>
      </c>
      <c r="E110" s="19">
        <v>559790.0</v>
      </c>
      <c r="F110" s="19">
        <v>1062453.0</v>
      </c>
      <c r="G110" s="19">
        <v>18546.0</v>
      </c>
      <c r="H110" s="19">
        <v>1080999.0</v>
      </c>
      <c r="I110" s="20"/>
      <c r="J110" s="21">
        <v>-22.9056</v>
      </c>
      <c r="K110" s="21">
        <v>-47.0608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3509601.0</v>
      </c>
      <c r="B111" s="23" t="s">
        <v>4971</v>
      </c>
      <c r="C111" s="24">
        <v>63724.0</v>
      </c>
      <c r="D111" s="24">
        <v>36423.0</v>
      </c>
      <c r="E111" s="24">
        <v>37691.0</v>
      </c>
      <c r="F111" s="24">
        <v>74114.0</v>
      </c>
      <c r="G111" s="24">
        <v>0.0</v>
      </c>
      <c r="H111" s="24">
        <v>74114.0</v>
      </c>
      <c r="I111" s="25"/>
      <c r="J111" s="26">
        <v>-23.2064</v>
      </c>
      <c r="K111" s="26">
        <v>-46.7844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3509700.0</v>
      </c>
      <c r="B112" s="18" t="s">
        <v>4973</v>
      </c>
      <c r="C112" s="19">
        <v>44252.0</v>
      </c>
      <c r="D112" s="19">
        <v>23413.0</v>
      </c>
      <c r="E112" s="19">
        <v>24411.0</v>
      </c>
      <c r="F112" s="19">
        <v>47526.0</v>
      </c>
      <c r="G112" s="19">
        <v>298.0</v>
      </c>
      <c r="H112" s="19">
        <v>47824.0</v>
      </c>
      <c r="I112" s="20"/>
      <c r="J112" s="21">
        <v>-22.7394</v>
      </c>
      <c r="K112" s="21">
        <v>-45.5914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3509809.0</v>
      </c>
      <c r="B113" s="23" t="s">
        <v>4975</v>
      </c>
      <c r="C113" s="24">
        <v>4181.0</v>
      </c>
      <c r="D113" s="24">
        <v>2339.0</v>
      </c>
      <c r="E113" s="24">
        <v>2200.0</v>
      </c>
      <c r="F113" s="24">
        <v>3528.0</v>
      </c>
      <c r="G113" s="24">
        <v>1011.0</v>
      </c>
      <c r="H113" s="24">
        <v>4539.0</v>
      </c>
      <c r="I113" s="25"/>
      <c r="J113" s="26">
        <v>-22.6031</v>
      </c>
      <c r="K113" s="26">
        <v>-50.0025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3509908.0</v>
      </c>
      <c r="B114" s="18" t="s">
        <v>4976</v>
      </c>
      <c r="C114" s="19">
        <v>12298.0</v>
      </c>
      <c r="D114" s="19">
        <v>6134.0</v>
      </c>
      <c r="E114" s="19">
        <v>6092.0</v>
      </c>
      <c r="F114" s="19">
        <v>10436.0</v>
      </c>
      <c r="G114" s="19">
        <v>1790.0</v>
      </c>
      <c r="H114" s="19">
        <v>12226.0</v>
      </c>
      <c r="I114" s="20"/>
      <c r="J114" s="21">
        <v>-25.0147</v>
      </c>
      <c r="K114" s="21">
        <v>-47.9267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3509957.0</v>
      </c>
      <c r="B115" s="23" t="s">
        <v>4979</v>
      </c>
      <c r="C115" s="24">
        <v>3614.0</v>
      </c>
      <c r="D115" s="24">
        <v>2224.0</v>
      </c>
      <c r="E115" s="24">
        <v>2163.0</v>
      </c>
      <c r="F115" s="24">
        <v>4072.0</v>
      </c>
      <c r="G115" s="24">
        <v>315.0</v>
      </c>
      <c r="H115" s="24">
        <v>4387.0</v>
      </c>
      <c r="I115" s="25"/>
      <c r="J115" s="26">
        <v>-22.7036</v>
      </c>
      <c r="K115" s="26">
        <v>-45.0553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3510005.0</v>
      </c>
      <c r="B116" s="18" t="s">
        <v>4980</v>
      </c>
      <c r="C116" s="19">
        <v>29280.0</v>
      </c>
      <c r="D116" s="19">
        <v>14674.0</v>
      </c>
      <c r="E116" s="19">
        <v>15237.0</v>
      </c>
      <c r="F116" s="19">
        <v>28122.0</v>
      </c>
      <c r="G116" s="19">
        <v>1789.0</v>
      </c>
      <c r="H116" s="19">
        <v>29911.0</v>
      </c>
      <c r="I116" s="20"/>
      <c r="J116" s="21">
        <v>-22.7464</v>
      </c>
      <c r="K116" s="21">
        <v>-50.3869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3510104.0</v>
      </c>
      <c r="B117" s="23" t="s">
        <v>4983</v>
      </c>
      <c r="C117" s="24">
        <v>2613.0</v>
      </c>
      <c r="D117" s="24">
        <v>1315.0</v>
      </c>
      <c r="E117" s="24">
        <v>1353.0</v>
      </c>
      <c r="F117" s="24">
        <v>2153.0</v>
      </c>
      <c r="G117" s="24">
        <v>515.0</v>
      </c>
      <c r="H117" s="24">
        <v>2668.0</v>
      </c>
      <c r="I117" s="25"/>
      <c r="J117" s="26">
        <v>-21.3253</v>
      </c>
      <c r="K117" s="26">
        <v>-48.6308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3510153.0</v>
      </c>
      <c r="B118" s="18" t="s">
        <v>4984</v>
      </c>
      <c r="C118" s="19">
        <v>3481.0</v>
      </c>
      <c r="D118" s="19">
        <v>2216.0</v>
      </c>
      <c r="E118" s="19">
        <v>2153.0</v>
      </c>
      <c r="F118" s="19">
        <v>4138.0</v>
      </c>
      <c r="G118" s="19">
        <v>231.0</v>
      </c>
      <c r="H118" s="19">
        <v>4369.0</v>
      </c>
      <c r="I118" s="20"/>
      <c r="J118" s="21">
        <v>-23.0064</v>
      </c>
      <c r="K118" s="21">
        <v>-49.7833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3510203.0</v>
      </c>
      <c r="B119" s="23" t="s">
        <v>4986</v>
      </c>
      <c r="C119" s="24">
        <v>46732.0</v>
      </c>
      <c r="D119" s="24">
        <v>23020.0</v>
      </c>
      <c r="E119" s="24">
        <v>23158.0</v>
      </c>
      <c r="F119" s="24">
        <v>37824.0</v>
      </c>
      <c r="G119" s="24">
        <v>8354.0</v>
      </c>
      <c r="H119" s="24">
        <v>46178.0</v>
      </c>
      <c r="I119" s="25"/>
      <c r="J119" s="26">
        <v>-24.0058</v>
      </c>
      <c r="K119" s="26">
        <v>-48.3494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3510302.0</v>
      </c>
      <c r="B120" s="18" t="s">
        <v>4988</v>
      </c>
      <c r="C120" s="19">
        <v>14247.0</v>
      </c>
      <c r="D120" s="19">
        <v>9037.0</v>
      </c>
      <c r="E120" s="19">
        <v>8496.0</v>
      </c>
      <c r="F120" s="19">
        <v>14523.0</v>
      </c>
      <c r="G120" s="19">
        <v>3010.0</v>
      </c>
      <c r="H120" s="19">
        <v>17533.0</v>
      </c>
      <c r="I120" s="20"/>
      <c r="J120" s="21">
        <v>-23.4706</v>
      </c>
      <c r="K120" s="21">
        <v>-47.7347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3510401.0</v>
      </c>
      <c r="B121" s="23" t="s">
        <v>4990</v>
      </c>
      <c r="C121" s="24">
        <v>41468.0</v>
      </c>
      <c r="D121" s="24">
        <v>24359.0</v>
      </c>
      <c r="E121" s="24">
        <v>24214.0</v>
      </c>
      <c r="F121" s="24">
        <v>45901.0</v>
      </c>
      <c r="G121" s="24">
        <v>2672.0</v>
      </c>
      <c r="H121" s="24">
        <v>48573.0</v>
      </c>
      <c r="I121" s="25"/>
      <c r="J121" s="26">
        <v>-22.995</v>
      </c>
      <c r="K121" s="26">
        <v>-47.5078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3510500.0</v>
      </c>
      <c r="B122" s="18" t="s">
        <v>4992</v>
      </c>
      <c r="C122" s="19">
        <v>78921.0</v>
      </c>
      <c r="D122" s="19">
        <v>49984.0</v>
      </c>
      <c r="E122" s="19">
        <v>50915.0</v>
      </c>
      <c r="F122" s="19">
        <v>97449.0</v>
      </c>
      <c r="G122" s="19">
        <v>3450.0</v>
      </c>
      <c r="H122" s="19">
        <v>100899.0</v>
      </c>
      <c r="I122" s="20"/>
      <c r="J122" s="21">
        <v>-23.6203</v>
      </c>
      <c r="K122" s="21">
        <v>-45.4131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3510609.0</v>
      </c>
      <c r="B123" s="23" t="s">
        <v>4995</v>
      </c>
      <c r="C123" s="24">
        <v>344596.0</v>
      </c>
      <c r="D123" s="24">
        <v>179353.0</v>
      </c>
      <c r="E123" s="24">
        <v>190555.0</v>
      </c>
      <c r="F123" s="24">
        <v>369908.0</v>
      </c>
      <c r="G123" s="24">
        <v>0.0</v>
      </c>
      <c r="H123" s="24">
        <v>369908.0</v>
      </c>
      <c r="I123" s="25"/>
      <c r="J123" s="26">
        <v>-23.5225</v>
      </c>
      <c r="K123" s="26">
        <v>-46.8356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3510708.0</v>
      </c>
      <c r="B124" s="18" t="s">
        <v>4997</v>
      </c>
      <c r="C124" s="19">
        <v>11605.0</v>
      </c>
      <c r="D124" s="19">
        <v>5828.0</v>
      </c>
      <c r="E124" s="19">
        <v>5970.0</v>
      </c>
      <c r="F124" s="19">
        <v>10723.0</v>
      </c>
      <c r="G124" s="19">
        <v>1075.0</v>
      </c>
      <c r="H124" s="19">
        <v>11798.0</v>
      </c>
      <c r="I124" s="20"/>
      <c r="J124" s="21">
        <v>-20.0819</v>
      </c>
      <c r="K124" s="21">
        <v>-49.9142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3510807.0</v>
      </c>
      <c r="B125" s="23" t="s">
        <v>4999</v>
      </c>
      <c r="C125" s="24">
        <v>26800.0</v>
      </c>
      <c r="D125" s="24">
        <v>14998.0</v>
      </c>
      <c r="E125" s="24">
        <v>13314.0</v>
      </c>
      <c r="F125" s="24">
        <v>23156.0</v>
      </c>
      <c r="G125" s="24">
        <v>5156.0</v>
      </c>
      <c r="H125" s="24">
        <v>28312.0</v>
      </c>
      <c r="I125" s="25"/>
      <c r="J125" s="26">
        <v>-21.7739</v>
      </c>
      <c r="K125" s="26">
        <v>-47.0864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3510906.0</v>
      </c>
      <c r="B126" s="18" t="s">
        <v>5001</v>
      </c>
      <c r="C126" s="19">
        <v>2871.0</v>
      </c>
      <c r="D126" s="19">
        <v>1332.0</v>
      </c>
      <c r="E126" s="19">
        <v>1295.0</v>
      </c>
      <c r="F126" s="19">
        <v>1790.0</v>
      </c>
      <c r="G126" s="19">
        <v>837.0</v>
      </c>
      <c r="H126" s="19">
        <v>2627.0</v>
      </c>
      <c r="I126" s="20"/>
      <c r="J126" s="21">
        <v>-21.2828</v>
      </c>
      <c r="K126" s="21">
        <v>-47.1697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3511003.0</v>
      </c>
      <c r="B127" s="23" t="s">
        <v>5003</v>
      </c>
      <c r="C127" s="24">
        <v>14948.0</v>
      </c>
      <c r="D127" s="24">
        <v>8975.0</v>
      </c>
      <c r="E127" s="24">
        <v>9031.0</v>
      </c>
      <c r="F127" s="24">
        <v>13592.0</v>
      </c>
      <c r="G127" s="24">
        <v>4414.0</v>
      </c>
      <c r="H127" s="24">
        <v>18006.0</v>
      </c>
      <c r="I127" s="25"/>
      <c r="J127" s="26">
        <v>-20.8722</v>
      </c>
      <c r="K127" s="26">
        <v>-51.4875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3511102.0</v>
      </c>
      <c r="B128" s="18" t="s">
        <v>5005</v>
      </c>
      <c r="C128" s="19">
        <v>105847.0</v>
      </c>
      <c r="D128" s="19">
        <v>54777.0</v>
      </c>
      <c r="E128" s="19">
        <v>58066.0</v>
      </c>
      <c r="F128" s="19">
        <v>111937.0</v>
      </c>
      <c r="G128" s="19">
        <v>906.0</v>
      </c>
      <c r="H128" s="19">
        <v>112843.0</v>
      </c>
      <c r="I128" s="20"/>
      <c r="J128" s="21">
        <v>-21.1378</v>
      </c>
      <c r="K128" s="21">
        <v>-48.9728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3511201.0</v>
      </c>
      <c r="B129" s="23" t="s">
        <v>5007</v>
      </c>
      <c r="C129" s="24">
        <v>6555.0</v>
      </c>
      <c r="D129" s="24">
        <v>3633.0</v>
      </c>
      <c r="E129" s="24">
        <v>3494.0</v>
      </c>
      <c r="F129" s="24">
        <v>6569.0</v>
      </c>
      <c r="G129" s="24">
        <v>558.0</v>
      </c>
      <c r="H129" s="24">
        <v>7127.0</v>
      </c>
      <c r="I129" s="25"/>
      <c r="J129" s="26">
        <v>-21.0494</v>
      </c>
      <c r="K129" s="26">
        <v>-49.0583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3511300.0</v>
      </c>
      <c r="B130" s="18" t="s">
        <v>1410</v>
      </c>
      <c r="C130" s="19">
        <v>6700.0</v>
      </c>
      <c r="D130" s="19">
        <v>3974.0</v>
      </c>
      <c r="E130" s="19">
        <v>3994.0</v>
      </c>
      <c r="F130" s="19">
        <v>6303.0</v>
      </c>
      <c r="G130" s="19">
        <v>1665.0</v>
      </c>
      <c r="H130" s="19">
        <v>7968.0</v>
      </c>
      <c r="I130" s="20"/>
      <c r="J130" s="21">
        <v>-2.0003</v>
      </c>
      <c r="K130" s="21">
        <v>-44.5361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3511409.0</v>
      </c>
      <c r="B131" s="23" t="s">
        <v>5009</v>
      </c>
      <c r="C131" s="24">
        <v>15144.0</v>
      </c>
      <c r="D131" s="24">
        <v>8673.0</v>
      </c>
      <c r="E131" s="24">
        <v>8859.0</v>
      </c>
      <c r="F131" s="24">
        <v>15716.0</v>
      </c>
      <c r="G131" s="24">
        <v>1816.0</v>
      </c>
      <c r="H131" s="24">
        <v>17532.0</v>
      </c>
      <c r="I131" s="25"/>
      <c r="J131" s="26">
        <v>-23.0356</v>
      </c>
      <c r="K131" s="26">
        <v>-49.1661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3511508.0</v>
      </c>
      <c r="B132" s="18" t="s">
        <v>5011</v>
      </c>
      <c r="C132" s="19">
        <v>29508.0</v>
      </c>
      <c r="D132" s="19">
        <v>19653.0</v>
      </c>
      <c r="E132" s="19">
        <v>19996.0</v>
      </c>
      <c r="F132" s="19">
        <v>37599.0</v>
      </c>
      <c r="G132" s="19">
        <v>2050.0</v>
      </c>
      <c r="H132" s="19">
        <v>39649.0</v>
      </c>
      <c r="I132" s="20"/>
      <c r="J132" s="21">
        <v>-23.165</v>
      </c>
      <c r="K132" s="21">
        <v>-47.7436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3511607.0</v>
      </c>
      <c r="B133" s="23" t="s">
        <v>5013</v>
      </c>
      <c r="C133" s="24">
        <v>12883.0</v>
      </c>
      <c r="D133" s="24">
        <v>8059.0</v>
      </c>
      <c r="E133" s="24">
        <v>7488.0</v>
      </c>
      <c r="F133" s="24">
        <v>10495.0</v>
      </c>
      <c r="G133" s="24">
        <v>5052.0</v>
      </c>
      <c r="H133" s="24">
        <v>15547.0</v>
      </c>
      <c r="I133" s="25"/>
      <c r="J133" s="26">
        <v>-23.2267</v>
      </c>
      <c r="K133" s="26">
        <v>-47.9531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3511706.0</v>
      </c>
      <c r="B134" s="18" t="s">
        <v>5014</v>
      </c>
      <c r="C134" s="19">
        <v>13037.0</v>
      </c>
      <c r="D134" s="19">
        <v>7684.0</v>
      </c>
      <c r="E134" s="19">
        <v>7402.0</v>
      </c>
      <c r="F134" s="19">
        <v>13689.0</v>
      </c>
      <c r="G134" s="19">
        <v>1397.0</v>
      </c>
      <c r="H134" s="19">
        <v>15086.0</v>
      </c>
      <c r="I134" s="20"/>
      <c r="J134" s="21">
        <v>-22.5097</v>
      </c>
      <c r="K134" s="21">
        <v>-47.7781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3557204.0</v>
      </c>
      <c r="B135" s="23" t="s">
        <v>5015</v>
      </c>
      <c r="C135" s="24">
        <v>12194.0</v>
      </c>
      <c r="D135" s="24">
        <v>6028.0</v>
      </c>
      <c r="E135" s="24">
        <v>6086.0</v>
      </c>
      <c r="F135" s="24">
        <v>11139.0</v>
      </c>
      <c r="G135" s="24">
        <v>975.0</v>
      </c>
      <c r="H135" s="24">
        <v>12114.0</v>
      </c>
      <c r="I135" s="25"/>
      <c r="J135" s="26">
        <v>-23.0389</v>
      </c>
      <c r="K135" s="26">
        <v>-49.7094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3511904.0</v>
      </c>
      <c r="B136" s="137" t="s">
        <v>5017</v>
      </c>
      <c r="C136" s="138">
        <v>5404.0</v>
      </c>
      <c r="D136" s="138">
        <v>3661.0</v>
      </c>
      <c r="E136" s="138">
        <v>3403.0</v>
      </c>
      <c r="F136" s="138">
        <v>6733.0</v>
      </c>
      <c r="G136" s="138">
        <v>331.0</v>
      </c>
      <c r="H136" s="138">
        <v>7064.0</v>
      </c>
      <c r="I136" s="136"/>
      <c r="J136" s="21">
        <v>-21.5597</v>
      </c>
      <c r="K136" s="21">
        <v>-50.4492</v>
      </c>
      <c r="L136" s="136"/>
      <c r="M136" s="136"/>
      <c r="N136" s="136"/>
      <c r="O136" s="136"/>
      <c r="P136" s="136"/>
      <c r="Q136" s="136"/>
      <c r="R136" s="136"/>
      <c r="S136" s="136"/>
      <c r="T136" s="136"/>
      <c r="U136" s="136"/>
      <c r="V136" s="136"/>
      <c r="W136" s="136"/>
      <c r="X136" s="136"/>
      <c r="Y136" s="136"/>
      <c r="Z136" s="136"/>
    </row>
    <row r="137" ht="15.75" customHeight="1">
      <c r="A137" s="22">
        <v>3512001.0</v>
      </c>
      <c r="B137" s="23" t="s">
        <v>5020</v>
      </c>
      <c r="C137" s="24">
        <v>16664.0</v>
      </c>
      <c r="D137" s="24">
        <v>8629.0</v>
      </c>
      <c r="E137" s="24">
        <v>8744.0</v>
      </c>
      <c r="F137" s="24">
        <v>16225.0</v>
      </c>
      <c r="G137" s="24">
        <v>1148.0</v>
      </c>
      <c r="H137" s="24">
        <v>17373.0</v>
      </c>
      <c r="I137" s="25"/>
      <c r="J137" s="26">
        <v>-20.7133</v>
      </c>
      <c r="K137" s="26">
        <v>-48.5408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3512100.0</v>
      </c>
      <c r="B138" s="18" t="s">
        <v>5021</v>
      </c>
      <c r="C138" s="19">
        <v>5954.0</v>
      </c>
      <c r="D138" s="19">
        <v>3066.0</v>
      </c>
      <c r="E138" s="19">
        <v>2928.0</v>
      </c>
      <c r="F138" s="19">
        <v>4332.0</v>
      </c>
      <c r="G138" s="19">
        <v>1662.0</v>
      </c>
      <c r="H138" s="19">
        <v>5994.0</v>
      </c>
      <c r="I138" s="20"/>
      <c r="J138" s="21">
        <v>-20.1758</v>
      </c>
      <c r="K138" s="21">
        <v>-48.6889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3512209.0</v>
      </c>
      <c r="B139" s="23" t="s">
        <v>5024</v>
      </c>
      <c r="C139" s="24">
        <v>22676.0</v>
      </c>
      <c r="D139" s="24">
        <v>12765.0</v>
      </c>
      <c r="E139" s="24">
        <v>12477.0</v>
      </c>
      <c r="F139" s="24">
        <v>23858.0</v>
      </c>
      <c r="G139" s="24">
        <v>1384.0</v>
      </c>
      <c r="H139" s="24">
        <v>25242.0</v>
      </c>
      <c r="I139" s="25"/>
      <c r="J139" s="26">
        <v>-22.3303</v>
      </c>
      <c r="K139" s="26">
        <v>-47.1725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7">
        <v>3512308.0</v>
      </c>
      <c r="B140" s="18" t="s">
        <v>5025</v>
      </c>
      <c r="C140" s="19">
        <v>14904.0</v>
      </c>
      <c r="D140" s="19">
        <v>8183.0</v>
      </c>
      <c r="E140" s="19">
        <v>8119.0</v>
      </c>
      <c r="F140" s="19">
        <v>13203.0</v>
      </c>
      <c r="G140" s="19">
        <v>3099.0</v>
      </c>
      <c r="H140" s="19">
        <v>16302.0</v>
      </c>
      <c r="I140" s="20"/>
      <c r="J140" s="21">
        <v>-23.0153</v>
      </c>
      <c r="K140" s="21">
        <v>-48.0106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22">
        <v>3512407.0</v>
      </c>
      <c r="B141" s="23" t="s">
        <v>5027</v>
      </c>
      <c r="C141" s="24">
        <v>17591.0</v>
      </c>
      <c r="D141" s="24">
        <v>10599.0</v>
      </c>
      <c r="E141" s="24">
        <v>10486.0</v>
      </c>
      <c r="F141" s="24">
        <v>18936.0</v>
      </c>
      <c r="G141" s="24">
        <v>2149.0</v>
      </c>
      <c r="H141" s="24">
        <v>21085.0</v>
      </c>
      <c r="I141" s="25"/>
      <c r="J141" s="26">
        <v>-22.4819</v>
      </c>
      <c r="K141" s="26">
        <v>-47.4567</v>
      </c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17">
        <v>3512506.0</v>
      </c>
      <c r="B142" s="18" t="s">
        <v>5029</v>
      </c>
      <c r="C142" s="19">
        <v>4417.0</v>
      </c>
      <c r="D142" s="19">
        <v>2610.0</v>
      </c>
      <c r="E142" s="19">
        <v>2628.0</v>
      </c>
      <c r="F142" s="19">
        <v>4242.0</v>
      </c>
      <c r="G142" s="19">
        <v>996.0</v>
      </c>
      <c r="H142" s="19">
        <v>5238.0</v>
      </c>
      <c r="I142" s="20"/>
      <c r="J142" s="21">
        <v>-21.3519</v>
      </c>
      <c r="K142" s="21">
        <v>-50.2814</v>
      </c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5.75" customHeight="1">
      <c r="A143" s="22">
        <v>3512605.0</v>
      </c>
      <c r="B143" s="23" t="s">
        <v>5030</v>
      </c>
      <c r="C143" s="24">
        <v>5589.0</v>
      </c>
      <c r="D143" s="24">
        <v>2565.0</v>
      </c>
      <c r="E143" s="24">
        <v>2436.0</v>
      </c>
      <c r="F143" s="24">
        <v>3865.0</v>
      </c>
      <c r="G143" s="24">
        <v>1136.0</v>
      </c>
      <c r="H143" s="24">
        <v>5001.0</v>
      </c>
      <c r="I143" s="25"/>
      <c r="J143" s="26">
        <v>-23.6311</v>
      </c>
      <c r="K143" s="26">
        <v>-49.3136</v>
      </c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17">
        <v>3512704.0</v>
      </c>
      <c r="B144" s="18" t="s">
        <v>5031</v>
      </c>
      <c r="C144" s="19">
        <v>3794.0</v>
      </c>
      <c r="D144" s="19">
        <v>1974.0</v>
      </c>
      <c r="E144" s="19">
        <v>1900.0</v>
      </c>
      <c r="F144" s="19">
        <v>2093.0</v>
      </c>
      <c r="G144" s="19">
        <v>1781.0</v>
      </c>
      <c r="H144" s="19">
        <v>3874.0</v>
      </c>
      <c r="I144" s="20"/>
      <c r="J144" s="21">
        <v>-22.22</v>
      </c>
      <c r="K144" s="21">
        <v>-47.6258</v>
      </c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5.75" customHeight="1">
      <c r="A145" s="22">
        <v>3512803.0</v>
      </c>
      <c r="B145" s="23" t="s">
        <v>5032</v>
      </c>
      <c r="C145" s="24">
        <v>44355.0</v>
      </c>
      <c r="D145" s="24">
        <v>29411.0</v>
      </c>
      <c r="E145" s="24">
        <v>29410.0</v>
      </c>
      <c r="F145" s="24">
        <v>54629.0</v>
      </c>
      <c r="G145" s="24">
        <v>4192.0</v>
      </c>
      <c r="H145" s="24">
        <v>58821.0</v>
      </c>
      <c r="I145" s="25"/>
      <c r="J145" s="26">
        <v>-22.6458</v>
      </c>
      <c r="K145" s="26">
        <v>-47.1961</v>
      </c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17">
        <v>3512902.0</v>
      </c>
      <c r="B146" s="18" t="s">
        <v>5033</v>
      </c>
      <c r="C146" s="19">
        <v>7372.0</v>
      </c>
      <c r="D146" s="19">
        <v>3652.0</v>
      </c>
      <c r="E146" s="19">
        <v>3562.0</v>
      </c>
      <c r="F146" s="19">
        <v>4945.0</v>
      </c>
      <c r="G146" s="19">
        <v>2269.0</v>
      </c>
      <c r="H146" s="19">
        <v>7214.0</v>
      </c>
      <c r="I146" s="20"/>
      <c r="J146" s="21">
        <v>-20.4778</v>
      </c>
      <c r="K146" s="21">
        <v>-49.7778</v>
      </c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5.75" customHeight="1">
      <c r="A147" s="22">
        <v>3513009.0</v>
      </c>
      <c r="B147" s="23" t="s">
        <v>5035</v>
      </c>
      <c r="C147" s="24">
        <v>148987.0</v>
      </c>
      <c r="D147" s="24">
        <v>98372.0</v>
      </c>
      <c r="E147" s="24">
        <v>102651.0</v>
      </c>
      <c r="F147" s="24">
        <v>201023.0</v>
      </c>
      <c r="G147" s="24">
        <v>0.0</v>
      </c>
      <c r="H147" s="24">
        <v>201023.0</v>
      </c>
      <c r="I147" s="25"/>
      <c r="J147" s="26">
        <v>-23.6039</v>
      </c>
      <c r="K147" s="26">
        <v>-46.9192</v>
      </c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17">
        <v>3513108.0</v>
      </c>
      <c r="B148" s="18" t="s">
        <v>5036</v>
      </c>
      <c r="C148" s="19">
        <v>28411.0</v>
      </c>
      <c r="D148" s="19">
        <v>15887.0</v>
      </c>
      <c r="E148" s="19">
        <v>15801.0</v>
      </c>
      <c r="F148" s="19">
        <v>30891.0</v>
      </c>
      <c r="G148" s="19">
        <v>797.0</v>
      </c>
      <c r="H148" s="19">
        <v>31688.0</v>
      </c>
      <c r="I148" s="20"/>
      <c r="J148" s="21">
        <v>-21.3403</v>
      </c>
      <c r="K148" s="21">
        <v>-47.7294</v>
      </c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5.75" customHeight="1">
      <c r="A149" s="22">
        <v>3513207.0</v>
      </c>
      <c r="B149" s="23" t="s">
        <v>5037</v>
      </c>
      <c r="C149" s="24">
        <v>6579.0</v>
      </c>
      <c r="D149" s="24">
        <v>3877.0</v>
      </c>
      <c r="E149" s="24">
        <v>3714.0</v>
      </c>
      <c r="F149" s="24">
        <v>5531.0</v>
      </c>
      <c r="G149" s="24">
        <v>2060.0</v>
      </c>
      <c r="H149" s="24">
        <v>7591.0</v>
      </c>
      <c r="I149" s="25"/>
      <c r="J149" s="26">
        <v>-20.3972</v>
      </c>
      <c r="K149" s="26">
        <v>-47.4203</v>
      </c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17">
        <v>3513306.0</v>
      </c>
      <c r="B150" s="18" t="s">
        <v>5038</v>
      </c>
      <c r="C150" s="19">
        <v>2610.0</v>
      </c>
      <c r="D150" s="19">
        <v>1106.0</v>
      </c>
      <c r="E150" s="19">
        <v>1164.0</v>
      </c>
      <c r="F150" s="19">
        <v>1502.0</v>
      </c>
      <c r="G150" s="19">
        <v>768.0</v>
      </c>
      <c r="H150" s="19">
        <v>2270.0</v>
      </c>
      <c r="I150" s="20"/>
      <c r="J150" s="21">
        <v>-22.7356</v>
      </c>
      <c r="K150" s="21">
        <v>-50.7936</v>
      </c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5.75" customHeight="1">
      <c r="A151" s="22">
        <v>3513405.0</v>
      </c>
      <c r="B151" s="23" t="s">
        <v>5039</v>
      </c>
      <c r="C151" s="24">
        <v>73492.0</v>
      </c>
      <c r="D151" s="24">
        <v>37516.0</v>
      </c>
      <c r="E151" s="24">
        <v>39554.0</v>
      </c>
      <c r="F151" s="24">
        <v>75107.0</v>
      </c>
      <c r="G151" s="24">
        <v>1963.0</v>
      </c>
      <c r="H151" s="24">
        <v>77070.0</v>
      </c>
      <c r="I151" s="25"/>
      <c r="J151" s="26">
        <v>-22.5761</v>
      </c>
      <c r="K151" s="26">
        <v>-44.9628</v>
      </c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17">
        <v>3513504.0</v>
      </c>
      <c r="B152" s="18" t="s">
        <v>5040</v>
      </c>
      <c r="C152" s="19">
        <v>108309.0</v>
      </c>
      <c r="D152" s="19">
        <v>59246.0</v>
      </c>
      <c r="E152" s="19">
        <v>59551.0</v>
      </c>
      <c r="F152" s="19">
        <v>118797.0</v>
      </c>
      <c r="G152" s="19">
        <v>0.0</v>
      </c>
      <c r="H152" s="19">
        <v>118797.0</v>
      </c>
      <c r="I152" s="20"/>
      <c r="J152" s="21">
        <v>-23.895</v>
      </c>
      <c r="K152" s="21">
        <v>-46.4253</v>
      </c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5.75" customHeight="1">
      <c r="A153" s="22">
        <v>3513603.0</v>
      </c>
      <c r="B153" s="23" t="s">
        <v>5041</v>
      </c>
      <c r="C153" s="24">
        <v>23090.0</v>
      </c>
      <c r="D153" s="24">
        <v>11171.0</v>
      </c>
      <c r="E153" s="24">
        <v>10703.0</v>
      </c>
      <c r="F153" s="24">
        <v>12171.0</v>
      </c>
      <c r="G153" s="24">
        <v>9703.0</v>
      </c>
      <c r="H153" s="24">
        <v>21874.0</v>
      </c>
      <c r="I153" s="25"/>
      <c r="J153" s="26">
        <v>-23.0744</v>
      </c>
      <c r="K153" s="26">
        <v>-44.9597</v>
      </c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17">
        <v>3513702.0</v>
      </c>
      <c r="B154" s="18" t="s">
        <v>5042</v>
      </c>
      <c r="C154" s="19">
        <v>28921.0</v>
      </c>
      <c r="D154" s="19">
        <v>15329.0</v>
      </c>
      <c r="E154" s="19">
        <v>15724.0</v>
      </c>
      <c r="F154" s="19">
        <v>27702.0</v>
      </c>
      <c r="G154" s="19">
        <v>3351.0</v>
      </c>
      <c r="H154" s="19">
        <v>31053.0</v>
      </c>
      <c r="I154" s="20"/>
      <c r="J154" s="21">
        <v>-21.9039</v>
      </c>
      <c r="K154" s="21">
        <v>-47.6194</v>
      </c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5.75" customHeight="1">
      <c r="A155" s="22">
        <v>3513801.0</v>
      </c>
      <c r="B155" s="23" t="s">
        <v>5043</v>
      </c>
      <c r="C155" s="24">
        <v>357064.0</v>
      </c>
      <c r="D155" s="24">
        <v>186752.0</v>
      </c>
      <c r="E155" s="24">
        <v>199287.0</v>
      </c>
      <c r="F155" s="24">
        <v>386039.0</v>
      </c>
      <c r="G155" s="24">
        <v>0.0</v>
      </c>
      <c r="H155" s="24">
        <v>386039.0</v>
      </c>
      <c r="I155" s="25"/>
      <c r="J155" s="26">
        <v>-23.6861</v>
      </c>
      <c r="K155" s="26">
        <v>-46.6228</v>
      </c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17">
        <v>3513850.0</v>
      </c>
      <c r="B156" s="18" t="s">
        <v>5044</v>
      </c>
      <c r="C156" s="19">
        <v>1623.0</v>
      </c>
      <c r="D156" s="19">
        <v>875.0</v>
      </c>
      <c r="E156" s="19">
        <v>814.0</v>
      </c>
      <c r="F156" s="19">
        <v>1279.0</v>
      </c>
      <c r="G156" s="19">
        <v>410.0</v>
      </c>
      <c r="H156" s="19">
        <v>1689.0</v>
      </c>
      <c r="I156" s="20"/>
      <c r="J156" s="21">
        <v>-20.4661</v>
      </c>
      <c r="K156" s="21">
        <v>-50.6061</v>
      </c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5.75" customHeight="1">
      <c r="A157" s="22">
        <v>3513900.0</v>
      </c>
      <c r="B157" s="23" t="s">
        <v>5045</v>
      </c>
      <c r="C157" s="24">
        <v>12016.0</v>
      </c>
      <c r="D157" s="24">
        <v>5588.0</v>
      </c>
      <c r="E157" s="24">
        <v>5621.0</v>
      </c>
      <c r="F157" s="24">
        <v>7500.0</v>
      </c>
      <c r="G157" s="24">
        <v>3709.0</v>
      </c>
      <c r="H157" s="24">
        <v>11209.0</v>
      </c>
      <c r="I157" s="25"/>
      <c r="J157" s="26">
        <v>-21.6614</v>
      </c>
      <c r="K157" s="26">
        <v>-46.7392</v>
      </c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17">
        <v>3514007.0</v>
      </c>
      <c r="B158" s="18" t="s">
        <v>5046</v>
      </c>
      <c r="C158" s="19">
        <v>7007.0</v>
      </c>
      <c r="D158" s="19">
        <v>4116.0</v>
      </c>
      <c r="E158" s="19">
        <v>3825.0</v>
      </c>
      <c r="F158" s="19">
        <v>7764.0</v>
      </c>
      <c r="G158" s="19">
        <v>177.0</v>
      </c>
      <c r="H158" s="19">
        <v>7941.0</v>
      </c>
      <c r="I158" s="20"/>
      <c r="J158" s="21">
        <v>-21.5167</v>
      </c>
      <c r="K158" s="21">
        <v>-48.3939</v>
      </c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5.75" customHeight="1">
      <c r="A159" s="22">
        <v>3514106.0</v>
      </c>
      <c r="B159" s="23" t="s">
        <v>5047</v>
      </c>
      <c r="C159" s="24">
        <v>22522.0</v>
      </c>
      <c r="D159" s="24">
        <v>12420.0</v>
      </c>
      <c r="E159" s="24">
        <v>12348.0</v>
      </c>
      <c r="F159" s="24">
        <v>23453.0</v>
      </c>
      <c r="G159" s="24">
        <v>1315.0</v>
      </c>
      <c r="H159" s="24">
        <v>24768.0</v>
      </c>
      <c r="I159" s="25"/>
      <c r="J159" s="26">
        <v>-22.3661</v>
      </c>
      <c r="K159" s="26">
        <v>-48.3803</v>
      </c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17">
        <v>3514205.0</v>
      </c>
      <c r="B160" s="18" t="s">
        <v>5048</v>
      </c>
      <c r="C160" s="19">
        <v>2152.0</v>
      </c>
      <c r="D160" s="19">
        <v>1091.0</v>
      </c>
      <c r="E160" s="19">
        <v>1005.0</v>
      </c>
      <c r="F160" s="19">
        <v>1949.0</v>
      </c>
      <c r="G160" s="19">
        <v>147.0</v>
      </c>
      <c r="H160" s="19">
        <v>2096.0</v>
      </c>
      <c r="I160" s="20"/>
      <c r="J160" s="21">
        <v>-20.1231</v>
      </c>
      <c r="K160" s="21">
        <v>-50.5133</v>
      </c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5.75" customHeight="1">
      <c r="A161" s="22">
        <v>3514304.0</v>
      </c>
      <c r="B161" s="23" t="s">
        <v>5049</v>
      </c>
      <c r="C161" s="24">
        <v>8606.0</v>
      </c>
      <c r="D161" s="24">
        <v>4363.0</v>
      </c>
      <c r="E161" s="24">
        <v>4244.0</v>
      </c>
      <c r="F161" s="24">
        <v>7867.0</v>
      </c>
      <c r="G161" s="24">
        <v>740.0</v>
      </c>
      <c r="H161" s="24">
        <v>8607.0</v>
      </c>
      <c r="I161" s="25"/>
      <c r="J161" s="26">
        <v>-22.1</v>
      </c>
      <c r="K161" s="26">
        <v>-48.3175</v>
      </c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17">
        <v>3514403.0</v>
      </c>
      <c r="B162" s="18" t="s">
        <v>5050</v>
      </c>
      <c r="C162" s="19">
        <v>40500.0</v>
      </c>
      <c r="D162" s="19">
        <v>21406.0</v>
      </c>
      <c r="E162" s="19">
        <v>21857.0</v>
      </c>
      <c r="F162" s="19">
        <v>39946.0</v>
      </c>
      <c r="G162" s="19">
        <v>3317.0</v>
      </c>
      <c r="H162" s="19">
        <v>43263.0</v>
      </c>
      <c r="I162" s="20"/>
      <c r="J162" s="21">
        <v>-21.4825</v>
      </c>
      <c r="K162" s="21">
        <v>-51.5328</v>
      </c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5.75" customHeight="1">
      <c r="A163" s="65">
        <v>3514502.0</v>
      </c>
      <c r="B163" s="67" t="s">
        <v>5051</v>
      </c>
      <c r="C163" s="68">
        <v>12475.0</v>
      </c>
      <c r="D163" s="68">
        <v>5970.0</v>
      </c>
      <c r="E163" s="68">
        <v>6281.0</v>
      </c>
      <c r="F163" s="68">
        <v>10997.0</v>
      </c>
      <c r="G163" s="68">
        <v>1254.0</v>
      </c>
      <c r="H163" s="68">
        <v>12251.0</v>
      </c>
      <c r="I163" s="65"/>
      <c r="J163" s="26">
        <v>-22.4144</v>
      </c>
      <c r="K163" s="26">
        <v>-49.4039</v>
      </c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</row>
    <row r="164" ht="15.75" customHeight="1">
      <c r="A164" s="17">
        <v>3514601.0</v>
      </c>
      <c r="B164" s="18" t="s">
        <v>5052</v>
      </c>
      <c r="C164" s="19">
        <v>6307.0</v>
      </c>
      <c r="D164" s="19">
        <v>4096.0</v>
      </c>
      <c r="E164" s="19">
        <v>4047.0</v>
      </c>
      <c r="F164" s="19">
        <v>7854.0</v>
      </c>
      <c r="G164" s="19">
        <v>289.0</v>
      </c>
      <c r="H164" s="19">
        <v>8143.0</v>
      </c>
      <c r="I164" s="20"/>
      <c r="J164" s="21">
        <v>-21.2364</v>
      </c>
      <c r="K164" s="21">
        <v>-47.9733</v>
      </c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5.75" customHeight="1">
      <c r="A165" s="22">
        <v>3514700.0</v>
      </c>
      <c r="B165" s="23" t="s">
        <v>5053</v>
      </c>
      <c r="C165" s="24">
        <v>6827.0</v>
      </c>
      <c r="D165" s="24">
        <v>3115.0</v>
      </c>
      <c r="E165" s="24">
        <v>3203.0</v>
      </c>
      <c r="F165" s="24">
        <v>5032.0</v>
      </c>
      <c r="G165" s="24">
        <v>1286.0</v>
      </c>
      <c r="H165" s="24">
        <v>6318.0</v>
      </c>
      <c r="I165" s="25"/>
      <c r="J165" s="26">
        <v>-22.4294</v>
      </c>
      <c r="K165" s="26">
        <v>-50.2006</v>
      </c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17">
        <v>3514809.0</v>
      </c>
      <c r="B166" s="18" t="s">
        <v>1818</v>
      </c>
      <c r="C166" s="19">
        <v>14134.0</v>
      </c>
      <c r="D166" s="19">
        <v>7479.0</v>
      </c>
      <c r="E166" s="19">
        <v>7166.0</v>
      </c>
      <c r="F166" s="19">
        <v>7209.0</v>
      </c>
      <c r="G166" s="19">
        <v>7436.0</v>
      </c>
      <c r="H166" s="19">
        <v>14645.0</v>
      </c>
      <c r="I166" s="20"/>
      <c r="J166" s="21">
        <v>-23.7869</v>
      </c>
      <c r="K166" s="21">
        <v>-54.2836</v>
      </c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5.75" customHeight="1">
      <c r="A167" s="22">
        <v>3514908.0</v>
      </c>
      <c r="B167" s="23" t="s">
        <v>5054</v>
      </c>
      <c r="C167" s="24">
        <v>13888.0</v>
      </c>
      <c r="D167" s="24">
        <v>8169.0</v>
      </c>
      <c r="E167" s="24">
        <v>7627.0</v>
      </c>
      <c r="F167" s="24">
        <v>12577.0</v>
      </c>
      <c r="G167" s="24">
        <v>3219.0</v>
      </c>
      <c r="H167" s="24">
        <v>15796.0</v>
      </c>
      <c r="I167" s="25"/>
      <c r="J167" s="26">
        <v>-23.0428</v>
      </c>
      <c r="K167" s="26">
        <v>-47.3739</v>
      </c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17">
        <v>3514924.0</v>
      </c>
      <c r="B168" s="18" t="s">
        <v>5055</v>
      </c>
      <c r="C168" s="19">
        <v>2577.0</v>
      </c>
      <c r="D168" s="19">
        <v>1650.0</v>
      </c>
      <c r="E168" s="19">
        <v>1470.0</v>
      </c>
      <c r="F168" s="19">
        <v>2858.0</v>
      </c>
      <c r="G168" s="19">
        <v>262.0</v>
      </c>
      <c r="H168" s="19">
        <v>3120.0</v>
      </c>
      <c r="I168" s="20"/>
      <c r="J168" s="21">
        <v>-21.1656</v>
      </c>
      <c r="K168" s="21">
        <v>-49.1117</v>
      </c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5.75" customHeight="1">
      <c r="A169" s="22">
        <v>3514957.0</v>
      </c>
      <c r="B169" s="23" t="s">
        <v>5056</v>
      </c>
      <c r="C169" s="24">
        <v>2478.0</v>
      </c>
      <c r="D169" s="24">
        <v>1259.0</v>
      </c>
      <c r="E169" s="24">
        <v>1164.0</v>
      </c>
      <c r="F169" s="24">
        <v>2060.0</v>
      </c>
      <c r="G169" s="24">
        <v>363.0</v>
      </c>
      <c r="H169" s="24">
        <v>2423.0</v>
      </c>
      <c r="I169" s="25"/>
      <c r="J169" s="26">
        <v>-20.9825</v>
      </c>
      <c r="K169" s="26">
        <v>-48.8356</v>
      </c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17">
        <v>3515004.0</v>
      </c>
      <c r="B170" s="18" t="s">
        <v>5057</v>
      </c>
      <c r="C170" s="19">
        <v>207663.0</v>
      </c>
      <c r="D170" s="19">
        <v>116572.0</v>
      </c>
      <c r="E170" s="19">
        <v>123435.0</v>
      </c>
      <c r="F170" s="19">
        <v>240007.0</v>
      </c>
      <c r="G170" s="19">
        <v>0.0</v>
      </c>
      <c r="H170" s="19">
        <v>240007.0</v>
      </c>
      <c r="I170" s="20"/>
      <c r="J170" s="21">
        <v>-23.6489</v>
      </c>
      <c r="K170" s="21">
        <v>-46.8522</v>
      </c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5.75" customHeight="1">
      <c r="A171" s="22">
        <v>3515103.0</v>
      </c>
      <c r="B171" s="23" t="s">
        <v>5058</v>
      </c>
      <c r="C171" s="24">
        <v>56916.0</v>
      </c>
      <c r="D171" s="24">
        <v>31178.0</v>
      </c>
      <c r="E171" s="24">
        <v>31668.0</v>
      </c>
      <c r="F171" s="24">
        <v>61180.0</v>
      </c>
      <c r="G171" s="24">
        <v>1666.0</v>
      </c>
      <c r="H171" s="24">
        <v>62846.0</v>
      </c>
      <c r="I171" s="25"/>
      <c r="J171" s="26">
        <v>-23.8322</v>
      </c>
      <c r="K171" s="26">
        <v>-46.8114</v>
      </c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17">
        <v>3515129.0</v>
      </c>
      <c r="B172" s="18" t="s">
        <v>5059</v>
      </c>
      <c r="C172" s="19">
        <v>2893.0</v>
      </c>
      <c r="D172" s="19">
        <v>1519.0</v>
      </c>
      <c r="E172" s="19">
        <v>1505.0</v>
      </c>
      <c r="F172" s="19">
        <v>2497.0</v>
      </c>
      <c r="G172" s="19">
        <v>527.0</v>
      </c>
      <c r="H172" s="19">
        <v>3024.0</v>
      </c>
      <c r="I172" s="20"/>
      <c r="J172" s="21">
        <v>-21.8331</v>
      </c>
      <c r="K172" s="21">
        <v>-51.4831</v>
      </c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5.75" customHeight="1">
      <c r="A173" s="22">
        <v>3515152.0</v>
      </c>
      <c r="B173" s="23" t="s">
        <v>5060</v>
      </c>
      <c r="C173" s="24">
        <v>10033.0</v>
      </c>
      <c r="D173" s="24">
        <v>8232.0</v>
      </c>
      <c r="E173" s="24">
        <v>7487.0</v>
      </c>
      <c r="F173" s="24">
        <v>11499.0</v>
      </c>
      <c r="G173" s="24">
        <v>4220.0</v>
      </c>
      <c r="H173" s="24">
        <v>15719.0</v>
      </c>
      <c r="I173" s="25"/>
      <c r="J173" s="26">
        <v>-22.4883</v>
      </c>
      <c r="K173" s="26">
        <v>-47.215</v>
      </c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17">
        <v>3515186.0</v>
      </c>
      <c r="B174" s="18" t="s">
        <v>5061</v>
      </c>
      <c r="C174" s="19">
        <v>40480.0</v>
      </c>
      <c r="D174" s="19">
        <v>20513.0</v>
      </c>
      <c r="E174" s="19">
        <v>21406.0</v>
      </c>
      <c r="F174" s="19">
        <v>37254.0</v>
      </c>
      <c r="G174" s="19">
        <v>4665.0</v>
      </c>
      <c r="H174" s="19">
        <v>41919.0</v>
      </c>
      <c r="I174" s="20"/>
      <c r="J174" s="21">
        <v>-22.1158</v>
      </c>
      <c r="K174" s="21">
        <v>-46.6828</v>
      </c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5.75" customHeight="1">
      <c r="A175" s="22">
        <v>3515194.0</v>
      </c>
      <c r="B175" s="23" t="s">
        <v>5062</v>
      </c>
      <c r="C175" s="24">
        <v>3677.0</v>
      </c>
      <c r="D175" s="24">
        <v>2146.0</v>
      </c>
      <c r="E175" s="24">
        <v>2100.0</v>
      </c>
      <c r="F175" s="24">
        <v>3632.0</v>
      </c>
      <c r="G175" s="24">
        <v>614.0</v>
      </c>
      <c r="H175" s="24">
        <v>4246.0</v>
      </c>
      <c r="I175" s="25"/>
      <c r="J175" s="26">
        <v>-22.6922</v>
      </c>
      <c r="K175" s="26">
        <v>-49.4303</v>
      </c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17">
        <v>3557303.0</v>
      </c>
      <c r="B176" s="18" t="s">
        <v>5063</v>
      </c>
      <c r="C176" s="19">
        <v>8856.0</v>
      </c>
      <c r="D176" s="19">
        <v>5074.0</v>
      </c>
      <c r="E176" s="19">
        <v>4970.0</v>
      </c>
      <c r="F176" s="19">
        <v>8011.0</v>
      </c>
      <c r="G176" s="19">
        <v>2033.0</v>
      </c>
      <c r="H176" s="19">
        <v>10044.0</v>
      </c>
      <c r="I176" s="20"/>
      <c r="J176" s="21">
        <v>-22.2714</v>
      </c>
      <c r="K176" s="21">
        <v>-46.9447</v>
      </c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5.75" customHeight="1">
      <c r="A177" s="22">
        <v>3515301.0</v>
      </c>
      <c r="B177" s="23" t="s">
        <v>1201</v>
      </c>
      <c r="C177" s="24">
        <v>2625.0</v>
      </c>
      <c r="D177" s="24">
        <v>1369.0</v>
      </c>
      <c r="E177" s="24">
        <v>1292.0</v>
      </c>
      <c r="F177" s="24">
        <v>2102.0</v>
      </c>
      <c r="G177" s="24">
        <v>559.0</v>
      </c>
      <c r="H177" s="24">
        <v>2661.0</v>
      </c>
      <c r="I177" s="25"/>
      <c r="J177" s="26">
        <v>-13.8683</v>
      </c>
      <c r="K177" s="26">
        <v>-49.0725</v>
      </c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17">
        <v>3515202.0</v>
      </c>
      <c r="B178" s="18" t="s">
        <v>5064</v>
      </c>
      <c r="C178" s="19">
        <v>8256.0</v>
      </c>
      <c r="D178" s="19">
        <v>4133.0</v>
      </c>
      <c r="E178" s="19">
        <v>4075.0</v>
      </c>
      <c r="F178" s="19">
        <v>6831.0</v>
      </c>
      <c r="G178" s="19">
        <v>1377.0</v>
      </c>
      <c r="H178" s="19">
        <v>8208.0</v>
      </c>
      <c r="I178" s="20"/>
      <c r="J178" s="21">
        <v>-20.2878</v>
      </c>
      <c r="K178" s="21">
        <v>-50.4008</v>
      </c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5.75" customHeight="1">
      <c r="A179" s="22">
        <v>3515350.0</v>
      </c>
      <c r="B179" s="23" t="s">
        <v>5065</v>
      </c>
      <c r="C179" s="24">
        <v>10214.0</v>
      </c>
      <c r="D179" s="24">
        <v>4835.0</v>
      </c>
      <c r="E179" s="24">
        <v>4750.0</v>
      </c>
      <c r="F179" s="24">
        <v>6111.0</v>
      </c>
      <c r="G179" s="24">
        <v>3474.0</v>
      </c>
      <c r="H179" s="24">
        <v>9585.0</v>
      </c>
      <c r="I179" s="25"/>
      <c r="J179" s="26">
        <v>-22.5614</v>
      </c>
      <c r="K179" s="26">
        <v>-52.5903</v>
      </c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17">
        <v>3515400.0</v>
      </c>
      <c r="B180" s="18" t="s">
        <v>5066</v>
      </c>
      <c r="C180" s="19">
        <v>15010.0</v>
      </c>
      <c r="D180" s="19">
        <v>7428.0</v>
      </c>
      <c r="E180" s="19">
        <v>7896.0</v>
      </c>
      <c r="F180" s="19">
        <v>12242.0</v>
      </c>
      <c r="G180" s="19">
        <v>3082.0</v>
      </c>
      <c r="H180" s="19">
        <v>15324.0</v>
      </c>
      <c r="I180" s="20"/>
      <c r="J180" s="21">
        <v>-23.3883</v>
      </c>
      <c r="K180" s="21">
        <v>-49.51</v>
      </c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5.75" customHeight="1">
      <c r="A181" s="22">
        <v>3515608.0</v>
      </c>
      <c r="B181" s="23" t="s">
        <v>5067</v>
      </c>
      <c r="C181" s="24">
        <v>5434.0</v>
      </c>
      <c r="D181" s="24">
        <v>2726.0</v>
      </c>
      <c r="E181" s="24">
        <v>2808.0</v>
      </c>
      <c r="F181" s="24">
        <v>4698.0</v>
      </c>
      <c r="G181" s="24">
        <v>836.0</v>
      </c>
      <c r="H181" s="24">
        <v>5534.0</v>
      </c>
      <c r="I181" s="25"/>
      <c r="J181" s="26">
        <v>-21.2644</v>
      </c>
      <c r="K181" s="26">
        <v>-48.6853</v>
      </c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17">
        <v>3515509.0</v>
      </c>
      <c r="B182" s="18" t="s">
        <v>5068</v>
      </c>
      <c r="C182" s="19">
        <v>61647.0</v>
      </c>
      <c r="D182" s="19">
        <v>31517.0</v>
      </c>
      <c r="E182" s="19">
        <v>33190.0</v>
      </c>
      <c r="F182" s="19">
        <v>62725.0</v>
      </c>
      <c r="G182" s="19">
        <v>1982.0</v>
      </c>
      <c r="H182" s="19">
        <v>64707.0</v>
      </c>
      <c r="I182" s="20"/>
      <c r="J182" s="21">
        <v>-20.2839</v>
      </c>
      <c r="K182" s="21">
        <v>-50.2464</v>
      </c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5.75" customHeight="1">
      <c r="A183" s="22">
        <v>3515657.0</v>
      </c>
      <c r="B183" s="23" t="s">
        <v>5069</v>
      </c>
      <c r="C183" s="24">
        <v>1432.0</v>
      </c>
      <c r="D183" s="24">
        <v>794.0</v>
      </c>
      <c r="E183" s="24">
        <v>769.0</v>
      </c>
      <c r="F183" s="24">
        <v>850.0</v>
      </c>
      <c r="G183" s="24">
        <v>713.0</v>
      </c>
      <c r="H183" s="24">
        <v>1563.0</v>
      </c>
      <c r="I183" s="25"/>
      <c r="J183" s="26">
        <v>-22.3586</v>
      </c>
      <c r="K183" s="26">
        <v>-49.5208</v>
      </c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17">
        <v>3515707.0</v>
      </c>
      <c r="B184" s="18" t="s">
        <v>5070</v>
      </c>
      <c r="C184" s="19">
        <v>142377.0</v>
      </c>
      <c r="D184" s="19">
        <v>82165.0</v>
      </c>
      <c r="E184" s="19">
        <v>86125.0</v>
      </c>
      <c r="F184" s="19">
        <v>160751.0</v>
      </c>
      <c r="G184" s="19">
        <v>7539.0</v>
      </c>
      <c r="H184" s="19">
        <v>168290.0</v>
      </c>
      <c r="I184" s="20"/>
      <c r="J184" s="21">
        <v>-23.5408</v>
      </c>
      <c r="K184" s="21">
        <v>-46.3686</v>
      </c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5.75" customHeight="1">
      <c r="A185" s="22">
        <v>3515806.0</v>
      </c>
      <c r="B185" s="23" t="s">
        <v>5071</v>
      </c>
      <c r="C185" s="24">
        <v>2177.0</v>
      </c>
      <c r="D185" s="24">
        <v>880.0</v>
      </c>
      <c r="E185" s="24">
        <v>872.0</v>
      </c>
      <c r="F185" s="24">
        <v>1418.0</v>
      </c>
      <c r="G185" s="24">
        <v>334.0</v>
      </c>
      <c r="H185" s="24">
        <v>1752.0</v>
      </c>
      <c r="I185" s="25"/>
      <c r="J185" s="26">
        <v>-21.6758</v>
      </c>
      <c r="K185" s="26">
        <v>-51.3842</v>
      </c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17">
        <v>3515905.0</v>
      </c>
      <c r="B186" s="18" t="s">
        <v>5072</v>
      </c>
      <c r="C186" s="19">
        <v>3223.0</v>
      </c>
      <c r="D186" s="19">
        <v>1496.0</v>
      </c>
      <c r="E186" s="19">
        <v>1507.0</v>
      </c>
      <c r="F186" s="19">
        <v>2439.0</v>
      </c>
      <c r="G186" s="19">
        <v>564.0</v>
      </c>
      <c r="H186" s="19">
        <v>3003.0</v>
      </c>
      <c r="I186" s="20"/>
      <c r="J186" s="21">
        <v>-20.6767</v>
      </c>
      <c r="K186" s="21">
        <v>-50.1453</v>
      </c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5.75" customHeight="1">
      <c r="A187" s="22">
        <v>3516002.0</v>
      </c>
      <c r="B187" s="23" t="s">
        <v>5073</v>
      </c>
      <c r="C187" s="24">
        <v>11106.0</v>
      </c>
      <c r="D187" s="24">
        <v>7056.0</v>
      </c>
      <c r="E187" s="24">
        <v>5793.0</v>
      </c>
      <c r="F187" s="24">
        <v>10138.0</v>
      </c>
      <c r="G187" s="24">
        <v>2711.0</v>
      </c>
      <c r="H187" s="24">
        <v>12849.0</v>
      </c>
      <c r="I187" s="25"/>
      <c r="J187" s="26">
        <v>-21.6147</v>
      </c>
      <c r="K187" s="26">
        <v>-51.1736</v>
      </c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17">
        <v>3516101.0</v>
      </c>
      <c r="B188" s="18" t="s">
        <v>5074</v>
      </c>
      <c r="C188" s="19">
        <v>3127.0</v>
      </c>
      <c r="D188" s="19">
        <v>1383.0</v>
      </c>
      <c r="E188" s="19">
        <v>1446.0</v>
      </c>
      <c r="F188" s="19">
        <v>2512.0</v>
      </c>
      <c r="G188" s="19">
        <v>317.0</v>
      </c>
      <c r="H188" s="19">
        <v>2829.0</v>
      </c>
      <c r="I188" s="20"/>
      <c r="J188" s="21">
        <v>-22.9033</v>
      </c>
      <c r="K188" s="21">
        <v>-50.7378</v>
      </c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5.75" customHeight="1">
      <c r="A189" s="22">
        <v>3516200.0</v>
      </c>
      <c r="B189" s="23" t="s">
        <v>5075</v>
      </c>
      <c r="C189" s="24">
        <v>287737.0</v>
      </c>
      <c r="D189" s="24">
        <v>155539.0</v>
      </c>
      <c r="E189" s="24">
        <v>163246.0</v>
      </c>
      <c r="F189" s="24">
        <v>313128.0</v>
      </c>
      <c r="G189" s="24">
        <v>5657.0</v>
      </c>
      <c r="H189" s="24">
        <v>318785.0</v>
      </c>
      <c r="I189" s="25"/>
      <c r="J189" s="26">
        <v>-20.5386</v>
      </c>
      <c r="K189" s="26">
        <v>-47.4008</v>
      </c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136">
        <v>3516309.0</v>
      </c>
      <c r="B190" s="137" t="s">
        <v>5076</v>
      </c>
      <c r="C190" s="138">
        <v>133738.0</v>
      </c>
      <c r="D190" s="138">
        <v>76657.0</v>
      </c>
      <c r="E190" s="138">
        <v>77881.0</v>
      </c>
      <c r="F190" s="138">
        <v>154224.0</v>
      </c>
      <c r="G190" s="138">
        <v>314.0</v>
      </c>
      <c r="H190" s="138">
        <v>154538.0</v>
      </c>
      <c r="I190" s="136"/>
      <c r="J190" s="21">
        <v>-23.2817</v>
      </c>
      <c r="K190" s="21">
        <v>-46.7453</v>
      </c>
      <c r="L190" s="136"/>
      <c r="M190" s="136"/>
      <c r="N190" s="136"/>
      <c r="O190" s="136"/>
      <c r="P190" s="136"/>
      <c r="Q190" s="136"/>
      <c r="R190" s="136"/>
      <c r="S190" s="136"/>
      <c r="T190" s="136"/>
      <c r="U190" s="136"/>
      <c r="V190" s="136"/>
      <c r="W190" s="136"/>
      <c r="X190" s="136"/>
      <c r="Y190" s="136"/>
      <c r="Z190" s="136"/>
    </row>
    <row r="191" ht="15.75" customHeight="1">
      <c r="A191" s="22">
        <v>3516408.0</v>
      </c>
      <c r="B191" s="23" t="s">
        <v>5077</v>
      </c>
      <c r="C191" s="24">
        <v>108122.0</v>
      </c>
      <c r="D191" s="24">
        <v>67455.0</v>
      </c>
      <c r="E191" s="24">
        <v>64148.0</v>
      </c>
      <c r="F191" s="24">
        <v>121233.0</v>
      </c>
      <c r="G191" s="24">
        <v>10370.0</v>
      </c>
      <c r="H191" s="24">
        <v>131603.0</v>
      </c>
      <c r="I191" s="25"/>
      <c r="J191" s="26">
        <v>-23.3217</v>
      </c>
      <c r="K191" s="26">
        <v>-46.7269</v>
      </c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17">
        <v>3516507.0</v>
      </c>
      <c r="B192" s="18" t="s">
        <v>5078</v>
      </c>
      <c r="C192" s="19">
        <v>2726.0</v>
      </c>
      <c r="D192" s="19">
        <v>1373.0</v>
      </c>
      <c r="E192" s="19">
        <v>1332.0</v>
      </c>
      <c r="F192" s="19">
        <v>2254.0</v>
      </c>
      <c r="G192" s="19">
        <v>451.0</v>
      </c>
      <c r="H192" s="19">
        <v>2705.0</v>
      </c>
      <c r="I192" s="20"/>
      <c r="J192" s="21">
        <v>-21.5311</v>
      </c>
      <c r="K192" s="21">
        <v>-50.5547</v>
      </c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5.75" customHeight="1">
      <c r="A193" s="22">
        <v>3516606.0</v>
      </c>
      <c r="B193" s="23" t="s">
        <v>5079</v>
      </c>
      <c r="C193" s="24">
        <v>7853.0</v>
      </c>
      <c r="D193" s="24">
        <v>3506.0</v>
      </c>
      <c r="E193" s="24">
        <v>3505.0</v>
      </c>
      <c r="F193" s="24">
        <v>5225.0</v>
      </c>
      <c r="G193" s="24">
        <v>1786.0</v>
      </c>
      <c r="H193" s="24">
        <v>7011.0</v>
      </c>
      <c r="I193" s="25"/>
      <c r="J193" s="26">
        <v>-22.2914</v>
      </c>
      <c r="K193" s="26">
        <v>-49.5528</v>
      </c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17">
        <v>3516705.0</v>
      </c>
      <c r="B194" s="18" t="s">
        <v>5080</v>
      </c>
      <c r="C194" s="19">
        <v>43162.0</v>
      </c>
      <c r="D194" s="19">
        <v>20975.0</v>
      </c>
      <c r="E194" s="19">
        <v>22149.0</v>
      </c>
      <c r="F194" s="19">
        <v>39198.0</v>
      </c>
      <c r="G194" s="19">
        <v>3926.0</v>
      </c>
      <c r="H194" s="19">
        <v>43124.0</v>
      </c>
      <c r="I194" s="20"/>
      <c r="J194" s="21">
        <v>-22.210833333333333</v>
      </c>
      <c r="K194" s="21">
        <v>-49.6561</v>
      </c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5.75" customHeight="1">
      <c r="A195" s="22">
        <v>3516804.0</v>
      </c>
      <c r="B195" s="23" t="s">
        <v>5081</v>
      </c>
      <c r="C195" s="24">
        <v>3586.0</v>
      </c>
      <c r="D195" s="24">
        <v>2298.0</v>
      </c>
      <c r="E195" s="24">
        <v>1895.0</v>
      </c>
      <c r="F195" s="24">
        <v>3756.0</v>
      </c>
      <c r="G195" s="24">
        <v>437.0</v>
      </c>
      <c r="H195" s="24">
        <v>4193.0</v>
      </c>
      <c r="I195" s="25"/>
      <c r="J195" s="26">
        <v>-20.7986</v>
      </c>
      <c r="K195" s="26">
        <v>-50.1869</v>
      </c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17">
        <v>3516853.0</v>
      </c>
      <c r="B196" s="18" t="s">
        <v>5082</v>
      </c>
      <c r="C196" s="19">
        <v>4126.0</v>
      </c>
      <c r="D196" s="19">
        <v>2286.0</v>
      </c>
      <c r="E196" s="19">
        <v>2134.0</v>
      </c>
      <c r="F196" s="19">
        <v>3575.0</v>
      </c>
      <c r="G196" s="19">
        <v>845.0</v>
      </c>
      <c r="H196" s="19">
        <v>4420.0</v>
      </c>
      <c r="I196" s="20"/>
      <c r="J196" s="21">
        <v>-21.8389</v>
      </c>
      <c r="K196" s="21">
        <v>-48.4947</v>
      </c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5.75" customHeight="1">
      <c r="A197" s="22">
        <v>3516903.0</v>
      </c>
      <c r="B197" s="23" t="s">
        <v>5083</v>
      </c>
      <c r="C197" s="24">
        <v>10824.0</v>
      </c>
      <c r="D197" s="24">
        <v>5355.0</v>
      </c>
      <c r="E197" s="24">
        <v>5319.0</v>
      </c>
      <c r="F197" s="24">
        <v>9089.0</v>
      </c>
      <c r="G197" s="24">
        <v>1585.0</v>
      </c>
      <c r="H197" s="24">
        <v>10674.0</v>
      </c>
      <c r="I197" s="25"/>
      <c r="J197" s="26">
        <v>-20.6483</v>
      </c>
      <c r="K197" s="26">
        <v>-50.3606</v>
      </c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17">
        <v>3517000.0</v>
      </c>
      <c r="B198" s="18" t="s">
        <v>5084</v>
      </c>
      <c r="C198" s="19">
        <v>10370.0</v>
      </c>
      <c r="D198" s="19">
        <v>5872.0</v>
      </c>
      <c r="E198" s="19">
        <v>4905.0</v>
      </c>
      <c r="F198" s="19">
        <v>8339.0</v>
      </c>
      <c r="G198" s="19">
        <v>2438.0</v>
      </c>
      <c r="H198" s="19">
        <v>10777.0</v>
      </c>
      <c r="I198" s="20"/>
      <c r="J198" s="21">
        <v>-21.7986</v>
      </c>
      <c r="K198" s="21">
        <v>-49.9286</v>
      </c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5.75" customHeight="1">
      <c r="A199" s="22">
        <v>3517109.0</v>
      </c>
      <c r="B199" s="23" t="s">
        <v>5085</v>
      </c>
      <c r="C199" s="24">
        <v>4428.0</v>
      </c>
      <c r="D199" s="24">
        <v>2296.0</v>
      </c>
      <c r="E199" s="24">
        <v>2281.0</v>
      </c>
      <c r="F199" s="24">
        <v>3366.0</v>
      </c>
      <c r="G199" s="24">
        <v>1211.0</v>
      </c>
      <c r="H199" s="24">
        <v>4577.0</v>
      </c>
      <c r="I199" s="25"/>
      <c r="J199" s="26">
        <v>-21.3761</v>
      </c>
      <c r="K199" s="26">
        <v>-50.2058</v>
      </c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17">
        <v>3517208.0</v>
      </c>
      <c r="B200" s="18" t="s">
        <v>5086</v>
      </c>
      <c r="C200" s="19">
        <v>9211.0</v>
      </c>
      <c r="D200" s="19">
        <v>5368.0</v>
      </c>
      <c r="E200" s="19">
        <v>5303.0</v>
      </c>
      <c r="F200" s="19">
        <v>9698.0</v>
      </c>
      <c r="G200" s="19">
        <v>973.0</v>
      </c>
      <c r="H200" s="19">
        <v>10671.0</v>
      </c>
      <c r="I200" s="20"/>
      <c r="J200" s="21">
        <v>-21.6219</v>
      </c>
      <c r="K200" s="21">
        <v>-49.7986</v>
      </c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5.75" customHeight="1">
      <c r="A201" s="22">
        <v>3517307.0</v>
      </c>
      <c r="B201" s="23" t="s">
        <v>5087</v>
      </c>
      <c r="C201" s="24">
        <v>5207.0</v>
      </c>
      <c r="D201" s="24">
        <v>2697.0</v>
      </c>
      <c r="E201" s="24">
        <v>2728.0</v>
      </c>
      <c r="F201" s="24">
        <v>4740.0</v>
      </c>
      <c r="G201" s="24">
        <v>685.0</v>
      </c>
      <c r="H201" s="24">
        <v>5425.0</v>
      </c>
      <c r="I201" s="25"/>
      <c r="J201" s="26">
        <v>-21.91</v>
      </c>
      <c r="K201" s="26">
        <v>-49.8967</v>
      </c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17">
        <v>3517406.0</v>
      </c>
      <c r="B202" s="18" t="s">
        <v>3169</v>
      </c>
      <c r="C202" s="19">
        <v>34610.0</v>
      </c>
      <c r="D202" s="19">
        <v>18524.0</v>
      </c>
      <c r="E202" s="19">
        <v>18888.0</v>
      </c>
      <c r="F202" s="19">
        <v>36067.0</v>
      </c>
      <c r="G202" s="19">
        <v>1345.0</v>
      </c>
      <c r="H202" s="19">
        <v>37412.0</v>
      </c>
      <c r="I202" s="20"/>
      <c r="J202" s="21">
        <v>-20.3183</v>
      </c>
      <c r="K202" s="21">
        <v>-48.3106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5.75" customHeight="1">
      <c r="A203" s="22">
        <v>3517505.0</v>
      </c>
      <c r="B203" s="23" t="s">
        <v>5088</v>
      </c>
      <c r="C203" s="24">
        <v>14086.0</v>
      </c>
      <c r="D203" s="24">
        <v>9037.0</v>
      </c>
      <c r="E203" s="24">
        <v>8848.0</v>
      </c>
      <c r="F203" s="24">
        <v>15818.0</v>
      </c>
      <c r="G203" s="24">
        <v>2067.0</v>
      </c>
      <c r="H203" s="24">
        <v>17885.0</v>
      </c>
      <c r="I203" s="25"/>
      <c r="J203" s="26">
        <v>-20.795</v>
      </c>
      <c r="K203" s="26">
        <v>-49.2203</v>
      </c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17">
        <v>3517604.0</v>
      </c>
      <c r="B204" s="18" t="s">
        <v>5089</v>
      </c>
      <c r="C204" s="19">
        <v>19726.0</v>
      </c>
      <c r="D204" s="19">
        <v>9150.0</v>
      </c>
      <c r="E204" s="19">
        <v>8838.0</v>
      </c>
      <c r="F204" s="19">
        <v>7230.0</v>
      </c>
      <c r="G204" s="19">
        <v>10758.0</v>
      </c>
      <c r="H204" s="19">
        <v>17988.0</v>
      </c>
      <c r="I204" s="20"/>
      <c r="J204" s="21">
        <v>-24.185</v>
      </c>
      <c r="K204" s="21">
        <v>-48.5328</v>
      </c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5.75" customHeight="1">
      <c r="A205" s="22">
        <v>3517703.0</v>
      </c>
      <c r="B205" s="23" t="s">
        <v>5090</v>
      </c>
      <c r="C205" s="24">
        <v>18916.0</v>
      </c>
      <c r="D205" s="24">
        <v>9888.0</v>
      </c>
      <c r="E205" s="24">
        <v>9976.0</v>
      </c>
      <c r="F205" s="24">
        <v>19229.0</v>
      </c>
      <c r="G205" s="24">
        <v>635.0</v>
      </c>
      <c r="H205" s="24">
        <v>19864.0</v>
      </c>
      <c r="I205" s="25"/>
      <c r="J205" s="26">
        <v>-20.4283</v>
      </c>
      <c r="K205" s="26">
        <v>-47.8242</v>
      </c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17">
        <v>3517802.0</v>
      </c>
      <c r="B206" s="18" t="s">
        <v>5091</v>
      </c>
      <c r="C206" s="19">
        <v>8894.0</v>
      </c>
      <c r="D206" s="19">
        <v>4191.0</v>
      </c>
      <c r="E206" s="19">
        <v>4244.0</v>
      </c>
      <c r="F206" s="19">
        <v>6655.0</v>
      </c>
      <c r="G206" s="19">
        <v>1780.0</v>
      </c>
      <c r="H206" s="19">
        <v>8435.0</v>
      </c>
      <c r="I206" s="20"/>
      <c r="J206" s="21">
        <v>-21.0283</v>
      </c>
      <c r="K206" s="21">
        <v>-51.2067</v>
      </c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5.75" customHeight="1">
      <c r="A207" s="22">
        <v>3517901.0</v>
      </c>
      <c r="B207" s="23" t="s">
        <v>3178</v>
      </c>
      <c r="C207" s="24">
        <v>8846.0</v>
      </c>
      <c r="D207" s="24">
        <v>5084.0</v>
      </c>
      <c r="E207" s="24">
        <v>4892.0</v>
      </c>
      <c r="F207" s="24">
        <v>8927.0</v>
      </c>
      <c r="G207" s="24">
        <v>1049.0</v>
      </c>
      <c r="H207" s="24">
        <v>9976.0</v>
      </c>
      <c r="I207" s="25"/>
      <c r="J207" s="26">
        <v>-22.9731</v>
      </c>
      <c r="K207" s="26">
        <v>-51.6497</v>
      </c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17">
        <v>3518008.0</v>
      </c>
      <c r="B208" s="18" t="s">
        <v>5092</v>
      </c>
      <c r="C208" s="19">
        <v>2006.0</v>
      </c>
      <c r="D208" s="19">
        <v>963.0</v>
      </c>
      <c r="E208" s="19">
        <v>1006.0</v>
      </c>
      <c r="F208" s="19">
        <v>1734.0</v>
      </c>
      <c r="G208" s="19">
        <v>235.0</v>
      </c>
      <c r="H208" s="19">
        <v>1969.0</v>
      </c>
      <c r="I208" s="20"/>
      <c r="J208" s="21">
        <v>-20.0747</v>
      </c>
      <c r="K208" s="21">
        <v>-50.3394</v>
      </c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5.75" customHeight="1">
      <c r="A209" s="22">
        <v>3518107.0</v>
      </c>
      <c r="B209" s="23" t="s">
        <v>5093</v>
      </c>
      <c r="C209" s="24">
        <v>6323.0</v>
      </c>
      <c r="D209" s="24">
        <v>3210.0</v>
      </c>
      <c r="E209" s="24">
        <v>3190.0</v>
      </c>
      <c r="F209" s="24">
        <v>5459.0</v>
      </c>
      <c r="G209" s="24">
        <v>941.0</v>
      </c>
      <c r="H209" s="24">
        <v>6400.0</v>
      </c>
      <c r="I209" s="25"/>
      <c r="J209" s="26">
        <v>-21.895</v>
      </c>
      <c r="K209" s="26">
        <v>-49.5897</v>
      </c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17">
        <v>3518206.0</v>
      </c>
      <c r="B210" s="18" t="s">
        <v>5094</v>
      </c>
      <c r="C210" s="19">
        <v>28843.0</v>
      </c>
      <c r="D210" s="19">
        <v>15092.0</v>
      </c>
      <c r="E210" s="19">
        <v>15508.0</v>
      </c>
      <c r="F210" s="19">
        <v>28326.0</v>
      </c>
      <c r="G210" s="19">
        <v>2274.0</v>
      </c>
      <c r="H210" s="19">
        <v>30600.0</v>
      </c>
      <c r="I210" s="20"/>
      <c r="J210" s="21">
        <v>-21.2608</v>
      </c>
      <c r="K210" s="21">
        <v>-50.6428</v>
      </c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5.75" customHeight="1">
      <c r="A211" s="22">
        <v>3518305.0</v>
      </c>
      <c r="B211" s="23" t="s">
        <v>5095</v>
      </c>
      <c r="C211" s="24">
        <v>21904.0</v>
      </c>
      <c r="D211" s="24">
        <v>13009.0</v>
      </c>
      <c r="E211" s="24">
        <v>12852.0</v>
      </c>
      <c r="F211" s="24">
        <v>22251.0</v>
      </c>
      <c r="G211" s="24">
        <v>3610.0</v>
      </c>
      <c r="H211" s="24">
        <v>25861.0</v>
      </c>
      <c r="I211" s="25"/>
      <c r="J211" s="26">
        <v>-23.415</v>
      </c>
      <c r="K211" s="26">
        <v>-46.035</v>
      </c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17">
        <v>3518404.0</v>
      </c>
      <c r="B212" s="18" t="s">
        <v>5096</v>
      </c>
      <c r="C212" s="19">
        <v>104219.0</v>
      </c>
      <c r="D212" s="19">
        <v>53948.0</v>
      </c>
      <c r="E212" s="19">
        <v>58143.0</v>
      </c>
      <c r="F212" s="19">
        <v>106782.0</v>
      </c>
      <c r="G212" s="19">
        <v>5309.0</v>
      </c>
      <c r="H212" s="19">
        <v>112091.0</v>
      </c>
      <c r="I212" s="20"/>
      <c r="J212" s="21">
        <v>-22.8164</v>
      </c>
      <c r="K212" s="21">
        <v>-45.1925</v>
      </c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5.75" customHeight="1">
      <c r="A213" s="22">
        <v>3518503.0</v>
      </c>
      <c r="B213" s="23" t="s">
        <v>5097</v>
      </c>
      <c r="C213" s="24">
        <v>10197.0</v>
      </c>
      <c r="D213" s="24">
        <v>8929.0</v>
      </c>
      <c r="E213" s="24">
        <v>5639.0</v>
      </c>
      <c r="F213" s="24">
        <v>8413.0</v>
      </c>
      <c r="G213" s="24">
        <v>6155.0</v>
      </c>
      <c r="H213" s="24">
        <v>14568.0</v>
      </c>
      <c r="I213" s="25"/>
      <c r="J213" s="26">
        <v>-23.3728</v>
      </c>
      <c r="K213" s="26">
        <v>-48.1842</v>
      </c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17">
        <v>3518602.0</v>
      </c>
      <c r="B214" s="18" t="s">
        <v>5098</v>
      </c>
      <c r="C214" s="19">
        <v>31085.0</v>
      </c>
      <c r="D214" s="19">
        <v>17914.0</v>
      </c>
      <c r="E214" s="19">
        <v>17577.0</v>
      </c>
      <c r="F214" s="19">
        <v>34753.0</v>
      </c>
      <c r="G214" s="19">
        <v>738.0</v>
      </c>
      <c r="H214" s="19">
        <v>35491.0</v>
      </c>
      <c r="I214" s="20"/>
      <c r="J214" s="21">
        <v>-21.36</v>
      </c>
      <c r="K214" s="21">
        <v>-48.2283</v>
      </c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5.75" customHeight="1">
      <c r="A215" s="22">
        <v>3518701.0</v>
      </c>
      <c r="B215" s="23" t="s">
        <v>5099</v>
      </c>
      <c r="C215" s="24">
        <v>264812.0</v>
      </c>
      <c r="D215" s="24">
        <v>141474.0</v>
      </c>
      <c r="E215" s="24">
        <v>149133.0</v>
      </c>
      <c r="F215" s="24">
        <v>290556.0</v>
      </c>
      <c r="G215" s="24">
        <v>51.0</v>
      </c>
      <c r="H215" s="24">
        <v>290607.0</v>
      </c>
      <c r="I215" s="25"/>
      <c r="J215" s="26">
        <v>-23.9931</v>
      </c>
      <c r="K215" s="26">
        <v>-46.2564</v>
      </c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17">
        <v>3518800.0</v>
      </c>
      <c r="B216" s="18" t="s">
        <v>5100</v>
      </c>
      <c r="C216" s="19">
        <v>1072717.0</v>
      </c>
      <c r="D216" s="19">
        <v>595403.0</v>
      </c>
      <c r="E216" s="19">
        <v>626954.0</v>
      </c>
      <c r="F216" s="19">
        <v>1222357.0</v>
      </c>
      <c r="G216" s="19">
        <v>0.0</v>
      </c>
      <c r="H216" s="19">
        <v>1222357.0</v>
      </c>
      <c r="I216" s="20"/>
      <c r="J216" s="21">
        <v>-23.4628</v>
      </c>
      <c r="K216" s="21">
        <v>-46.5333</v>
      </c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5.75" customHeight="1">
      <c r="A217" s="65">
        <v>3518859.0</v>
      </c>
      <c r="B217" s="67" t="s">
        <v>5101</v>
      </c>
      <c r="C217" s="68">
        <v>6371.0</v>
      </c>
      <c r="D217" s="68">
        <v>3579.0</v>
      </c>
      <c r="E217" s="68">
        <v>3387.0</v>
      </c>
      <c r="F217" s="68">
        <v>5116.0</v>
      </c>
      <c r="G217" s="68">
        <v>1850.0</v>
      </c>
      <c r="H217" s="68">
        <v>6966.0</v>
      </c>
      <c r="I217" s="65"/>
      <c r="J217" s="26">
        <v>-21.4967</v>
      </c>
      <c r="K217" s="26">
        <v>-48.0378</v>
      </c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</row>
    <row r="218" ht="15.75" customHeight="1">
      <c r="A218" s="17">
        <v>3518909.0</v>
      </c>
      <c r="B218" s="18" t="s">
        <v>5102</v>
      </c>
      <c r="C218" s="19">
        <v>4295.0</v>
      </c>
      <c r="D218" s="19">
        <v>2436.0</v>
      </c>
      <c r="E218" s="19">
        <v>2318.0</v>
      </c>
      <c r="F218" s="19">
        <v>4021.0</v>
      </c>
      <c r="G218" s="19">
        <v>733.0</v>
      </c>
      <c r="H218" s="19">
        <v>4754.0</v>
      </c>
      <c r="I218" s="20"/>
      <c r="J218" s="21">
        <v>-20.6497</v>
      </c>
      <c r="K218" s="21">
        <v>-50.6619</v>
      </c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5.75" customHeight="1">
      <c r="A219" s="22">
        <v>3519006.0</v>
      </c>
      <c r="B219" s="23" t="s">
        <v>5103</v>
      </c>
      <c r="C219" s="24">
        <v>7992.0</v>
      </c>
      <c r="D219" s="24">
        <v>4351.0</v>
      </c>
      <c r="E219" s="24">
        <v>4345.0</v>
      </c>
      <c r="F219" s="24">
        <v>7921.0</v>
      </c>
      <c r="G219" s="24">
        <v>775.0</v>
      </c>
      <c r="H219" s="24">
        <v>8696.0</v>
      </c>
      <c r="I219" s="25"/>
      <c r="J219" s="26">
        <v>-22.0036</v>
      </c>
      <c r="K219" s="26">
        <v>-50.3853</v>
      </c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17">
        <v>3519055.0</v>
      </c>
      <c r="B220" s="18" t="s">
        <v>5104</v>
      </c>
      <c r="C220" s="19">
        <v>7211.0</v>
      </c>
      <c r="D220" s="19">
        <v>5723.0</v>
      </c>
      <c r="E220" s="19">
        <v>5569.0</v>
      </c>
      <c r="F220" s="19">
        <v>8182.0</v>
      </c>
      <c r="G220" s="19">
        <v>3110.0</v>
      </c>
      <c r="H220" s="19">
        <v>11292.0</v>
      </c>
      <c r="I220" s="20"/>
      <c r="J220" s="21">
        <v>-22.6331</v>
      </c>
      <c r="K220" s="21">
        <v>-47.0556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>
      <c r="A221" s="22">
        <v>3519071.0</v>
      </c>
      <c r="B221" s="23" t="s">
        <v>5105</v>
      </c>
      <c r="C221" s="24">
        <v>152523.0</v>
      </c>
      <c r="D221" s="24">
        <v>97241.0</v>
      </c>
      <c r="E221" s="24">
        <v>94984.0</v>
      </c>
      <c r="F221" s="24">
        <v>192225.0</v>
      </c>
      <c r="G221" s="24">
        <v>0.0</v>
      </c>
      <c r="H221" s="24">
        <v>192225.0</v>
      </c>
      <c r="I221" s="25"/>
      <c r="J221" s="26">
        <v>-22.8583</v>
      </c>
      <c r="K221" s="26">
        <v>-47.22</v>
      </c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17">
        <v>3519105.0</v>
      </c>
      <c r="B222" s="18" t="s">
        <v>5106</v>
      </c>
      <c r="C222" s="19">
        <v>8282.0</v>
      </c>
      <c r="D222" s="19">
        <v>5162.0</v>
      </c>
      <c r="E222" s="19">
        <v>4848.0</v>
      </c>
      <c r="F222" s="19">
        <v>8723.0</v>
      </c>
      <c r="G222" s="19">
        <v>1287.0</v>
      </c>
      <c r="H222" s="19">
        <v>10010.0</v>
      </c>
      <c r="I222" s="20"/>
      <c r="J222" s="21">
        <v>-21.89</v>
      </c>
      <c r="K222" s="21">
        <v>-49.0247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5.75" customHeight="1">
      <c r="A223" s="22">
        <v>3519204.0</v>
      </c>
      <c r="B223" s="23" t="s">
        <v>5107</v>
      </c>
      <c r="C223" s="24">
        <v>6783.0</v>
      </c>
      <c r="D223" s="24">
        <v>3249.0</v>
      </c>
      <c r="E223" s="24">
        <v>3170.0</v>
      </c>
      <c r="F223" s="24">
        <v>5050.0</v>
      </c>
      <c r="G223" s="24">
        <v>1369.0</v>
      </c>
      <c r="H223" s="24">
        <v>6419.0</v>
      </c>
      <c r="I223" s="25"/>
      <c r="J223" s="26">
        <v>-21.8583</v>
      </c>
      <c r="K223" s="26">
        <v>-50.6894</v>
      </c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17">
        <v>3519253.0</v>
      </c>
      <c r="B224" s="18" t="s">
        <v>5108</v>
      </c>
      <c r="C224" s="19">
        <v>3054.0</v>
      </c>
      <c r="D224" s="19">
        <v>4197.0</v>
      </c>
      <c r="E224" s="19">
        <v>2180.0</v>
      </c>
      <c r="F224" s="19">
        <v>2837.0</v>
      </c>
      <c r="G224" s="19">
        <v>3540.0</v>
      </c>
      <c r="H224" s="19">
        <v>6377.0</v>
      </c>
      <c r="I224" s="20"/>
      <c r="J224" s="21">
        <v>-22.8708</v>
      </c>
      <c r="K224" s="21">
        <v>-49.1628</v>
      </c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5.75" customHeight="1">
      <c r="A225" s="22">
        <v>3519303.0</v>
      </c>
      <c r="B225" s="23" t="s">
        <v>5109</v>
      </c>
      <c r="C225" s="24">
        <v>26462.0</v>
      </c>
      <c r="D225" s="24">
        <v>15808.0</v>
      </c>
      <c r="E225" s="24">
        <v>14916.0</v>
      </c>
      <c r="F225" s="24">
        <v>29505.0</v>
      </c>
      <c r="G225" s="24">
        <v>1219.0</v>
      </c>
      <c r="H225" s="24">
        <v>30724.0</v>
      </c>
      <c r="I225" s="25"/>
      <c r="J225" s="26">
        <v>-21.9547</v>
      </c>
      <c r="K225" s="26">
        <v>-47.9967</v>
      </c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17">
        <v>3519402.0</v>
      </c>
      <c r="B226" s="18" t="s">
        <v>5110</v>
      </c>
      <c r="C226" s="19">
        <v>9447.0</v>
      </c>
      <c r="D226" s="19">
        <v>5407.0</v>
      </c>
      <c r="E226" s="19">
        <v>5461.0</v>
      </c>
      <c r="F226" s="19">
        <v>10028.0</v>
      </c>
      <c r="G226" s="19">
        <v>840.0</v>
      </c>
      <c r="H226" s="19">
        <v>10868.0</v>
      </c>
      <c r="I226" s="20"/>
      <c r="J226" s="21">
        <v>-21.0803</v>
      </c>
      <c r="K226" s="21">
        <v>-49.2408</v>
      </c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5.75" customHeight="1">
      <c r="A227" s="22">
        <v>3519501.0</v>
      </c>
      <c r="B227" s="23" t="s">
        <v>5111</v>
      </c>
      <c r="C227" s="24">
        <v>5701.0</v>
      </c>
      <c r="D227" s="24">
        <v>3393.0</v>
      </c>
      <c r="E227" s="24">
        <v>3332.0</v>
      </c>
      <c r="F227" s="24">
        <v>6212.0</v>
      </c>
      <c r="G227" s="24">
        <v>513.0</v>
      </c>
      <c r="H227" s="24">
        <v>6725.0</v>
      </c>
      <c r="I227" s="25"/>
      <c r="J227" s="26">
        <v>-22.8175</v>
      </c>
      <c r="K227" s="26">
        <v>-50.0725</v>
      </c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17">
        <v>3519600.0</v>
      </c>
      <c r="B228" s="18" t="s">
        <v>5112</v>
      </c>
      <c r="C228" s="19">
        <v>46620.0</v>
      </c>
      <c r="D228" s="19">
        <v>26217.0</v>
      </c>
      <c r="E228" s="19">
        <v>26949.0</v>
      </c>
      <c r="F228" s="19">
        <v>51065.0</v>
      </c>
      <c r="G228" s="19">
        <v>2101.0</v>
      </c>
      <c r="H228" s="19">
        <v>53166.0</v>
      </c>
      <c r="I228" s="20"/>
      <c r="J228" s="21">
        <v>-21.7578</v>
      </c>
      <c r="K228" s="21">
        <v>-48.8289</v>
      </c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5.75" customHeight="1">
      <c r="A229" s="22">
        <v>3519709.0</v>
      </c>
      <c r="B229" s="23" t="s">
        <v>5113</v>
      </c>
      <c r="C229" s="24">
        <v>64384.0</v>
      </c>
      <c r="D229" s="24">
        <v>36206.0</v>
      </c>
      <c r="E229" s="24">
        <v>35022.0</v>
      </c>
      <c r="F229" s="24">
        <v>24950.0</v>
      </c>
      <c r="G229" s="24">
        <v>46278.0</v>
      </c>
      <c r="H229" s="24">
        <v>71228.0</v>
      </c>
      <c r="I229" s="25"/>
      <c r="J229" s="26">
        <v>-23.6564</v>
      </c>
      <c r="K229" s="26">
        <v>-47.2225</v>
      </c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17">
        <v>3519808.0</v>
      </c>
      <c r="B230" s="18" t="s">
        <v>5114</v>
      </c>
      <c r="C230" s="19">
        <v>6772.0</v>
      </c>
      <c r="D230" s="19">
        <v>3795.0</v>
      </c>
      <c r="E230" s="19">
        <v>3667.0</v>
      </c>
      <c r="F230" s="19">
        <v>6404.0</v>
      </c>
      <c r="G230" s="19">
        <v>1058.0</v>
      </c>
      <c r="H230" s="19">
        <v>7462.0</v>
      </c>
      <c r="I230" s="20"/>
      <c r="J230" s="21">
        <v>-20.3417</v>
      </c>
      <c r="K230" s="21">
        <v>-49.195</v>
      </c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5.75" customHeight="1">
      <c r="A231" s="22">
        <v>3519907.0</v>
      </c>
      <c r="B231" s="23" t="s">
        <v>5115</v>
      </c>
      <c r="C231" s="24">
        <v>7257.0</v>
      </c>
      <c r="D231" s="24">
        <v>3780.0</v>
      </c>
      <c r="E231" s="24">
        <v>3847.0</v>
      </c>
      <c r="F231" s="24">
        <v>6775.0</v>
      </c>
      <c r="G231" s="24">
        <v>852.0</v>
      </c>
      <c r="H231" s="24">
        <v>7627.0</v>
      </c>
      <c r="I231" s="25"/>
      <c r="J231" s="26">
        <v>-22.6606</v>
      </c>
      <c r="K231" s="26">
        <v>-51.0761</v>
      </c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17">
        <v>3520004.0</v>
      </c>
      <c r="B232" s="18" t="s">
        <v>5116</v>
      </c>
      <c r="C232" s="19">
        <v>22614.0</v>
      </c>
      <c r="D232" s="19">
        <v>11656.0</v>
      </c>
      <c r="E232" s="19">
        <v>11714.0</v>
      </c>
      <c r="F232" s="19">
        <v>23236.0</v>
      </c>
      <c r="G232" s="19">
        <v>134.0</v>
      </c>
      <c r="H232" s="19">
        <v>23370.0</v>
      </c>
      <c r="I232" s="20"/>
      <c r="J232" s="21">
        <v>-22.5092</v>
      </c>
      <c r="K232" s="21">
        <v>-48.5578</v>
      </c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5.75" customHeight="1">
      <c r="A233" s="22">
        <v>3520103.0</v>
      </c>
      <c r="B233" s="23" t="s">
        <v>5117</v>
      </c>
      <c r="C233" s="24">
        <v>25925.0</v>
      </c>
      <c r="D233" s="24">
        <v>13844.0</v>
      </c>
      <c r="E233" s="24">
        <v>14116.0</v>
      </c>
      <c r="F233" s="24">
        <v>26370.0</v>
      </c>
      <c r="G233" s="24">
        <v>1590.0</v>
      </c>
      <c r="H233" s="24">
        <v>27960.0</v>
      </c>
      <c r="I233" s="25"/>
      <c r="J233" s="26">
        <v>-20.0383</v>
      </c>
      <c r="K233" s="26">
        <v>-47.7469</v>
      </c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17">
        <v>3520202.0</v>
      </c>
      <c r="B234" s="18" t="s">
        <v>5118</v>
      </c>
      <c r="C234" s="19">
        <v>8292.0</v>
      </c>
      <c r="D234" s="19">
        <v>4524.0</v>
      </c>
      <c r="E234" s="19">
        <v>4301.0</v>
      </c>
      <c r="F234" s="19">
        <v>6991.0</v>
      </c>
      <c r="G234" s="19">
        <v>1834.0</v>
      </c>
      <c r="H234" s="19">
        <v>8825.0</v>
      </c>
      <c r="I234" s="20"/>
      <c r="J234" s="21">
        <v>-23.2044</v>
      </c>
      <c r="K234" s="21">
        <v>-46.1561</v>
      </c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5.75" customHeight="1">
      <c r="A235" s="22">
        <v>3520301.0</v>
      </c>
      <c r="B235" s="23" t="s">
        <v>5119</v>
      </c>
      <c r="C235" s="24">
        <v>27427.0</v>
      </c>
      <c r="D235" s="24">
        <v>14465.0</v>
      </c>
      <c r="E235" s="24">
        <v>14379.0</v>
      </c>
      <c r="F235" s="24">
        <v>24698.0</v>
      </c>
      <c r="G235" s="24">
        <v>4146.0</v>
      </c>
      <c r="H235" s="24">
        <v>28844.0</v>
      </c>
      <c r="I235" s="25"/>
      <c r="J235" s="26">
        <v>-24.7081</v>
      </c>
      <c r="K235" s="26">
        <v>-47.5553</v>
      </c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17">
        <v>3520426.0</v>
      </c>
      <c r="B236" s="18" t="s">
        <v>5120</v>
      </c>
      <c r="C236" s="19">
        <v>6704.0</v>
      </c>
      <c r="D236" s="19">
        <v>4476.0</v>
      </c>
      <c r="E236" s="19">
        <v>4551.0</v>
      </c>
      <c r="F236" s="19">
        <v>9027.0</v>
      </c>
      <c r="G236" s="19">
        <v>0.0</v>
      </c>
      <c r="H236" s="19">
        <v>9027.0</v>
      </c>
      <c r="I236" s="20"/>
      <c r="J236" s="21">
        <v>-24.7411</v>
      </c>
      <c r="K236" s="21">
        <v>-47.54</v>
      </c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5.75" customHeight="1">
      <c r="A237" s="22">
        <v>3520442.0</v>
      </c>
      <c r="B237" s="23" t="s">
        <v>5121</v>
      </c>
      <c r="C237" s="24">
        <v>23996.0</v>
      </c>
      <c r="D237" s="24">
        <v>12201.0</v>
      </c>
      <c r="E237" s="24">
        <v>12870.0</v>
      </c>
      <c r="F237" s="24">
        <v>23523.0</v>
      </c>
      <c r="G237" s="24">
        <v>1548.0</v>
      </c>
      <c r="H237" s="24">
        <v>25071.0</v>
      </c>
      <c r="I237" s="25"/>
      <c r="J237" s="26">
        <v>-20.4328</v>
      </c>
      <c r="K237" s="26">
        <v>-51.3425</v>
      </c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17">
        <v>3520400.0</v>
      </c>
      <c r="B238" s="18" t="s">
        <v>5122</v>
      </c>
      <c r="C238" s="19">
        <v>20836.0</v>
      </c>
      <c r="D238" s="19">
        <v>14324.0</v>
      </c>
      <c r="E238" s="19">
        <v>13852.0</v>
      </c>
      <c r="F238" s="19">
        <v>27982.0</v>
      </c>
      <c r="G238" s="19">
        <v>194.0</v>
      </c>
      <c r="H238" s="19">
        <v>28176.0</v>
      </c>
      <c r="I238" s="20"/>
      <c r="J238" s="21">
        <v>-23.7781</v>
      </c>
      <c r="K238" s="21">
        <v>-45.3581</v>
      </c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5.75" customHeight="1">
      <c r="A239" s="22">
        <v>3520509.0</v>
      </c>
      <c r="B239" s="23" t="s">
        <v>5123</v>
      </c>
      <c r="C239" s="24">
        <v>147050.0</v>
      </c>
      <c r="D239" s="24">
        <v>100352.0</v>
      </c>
      <c r="E239" s="24">
        <v>101496.0</v>
      </c>
      <c r="F239" s="24">
        <v>199835.0</v>
      </c>
      <c r="G239" s="24">
        <v>2013.0</v>
      </c>
      <c r="H239" s="24">
        <v>201848.0</v>
      </c>
      <c r="I239" s="25"/>
      <c r="J239" s="26">
        <v>-23.0903</v>
      </c>
      <c r="K239" s="26">
        <v>-47.2181</v>
      </c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17">
        <v>3520608.0</v>
      </c>
      <c r="B240" s="18" t="s">
        <v>5124</v>
      </c>
      <c r="C240" s="19">
        <v>4932.0</v>
      </c>
      <c r="D240" s="19">
        <v>2422.0</v>
      </c>
      <c r="E240" s="19">
        <v>2406.0</v>
      </c>
      <c r="F240" s="19">
        <v>4126.0</v>
      </c>
      <c r="G240" s="19">
        <v>702.0</v>
      </c>
      <c r="H240" s="19">
        <v>4828.0</v>
      </c>
      <c r="I240" s="20"/>
      <c r="J240" s="21">
        <v>-22.1744</v>
      </c>
      <c r="K240" s="21">
        <v>-51.2517</v>
      </c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5.75" customHeight="1">
      <c r="A241" s="22">
        <v>3520707.0</v>
      </c>
      <c r="B241" s="23" t="s">
        <v>5125</v>
      </c>
      <c r="C241" s="24">
        <v>4058.0</v>
      </c>
      <c r="D241" s="24">
        <v>1925.0</v>
      </c>
      <c r="E241" s="24">
        <v>1981.0</v>
      </c>
      <c r="F241" s="24">
        <v>3382.0</v>
      </c>
      <c r="G241" s="24">
        <v>524.0</v>
      </c>
      <c r="H241" s="24">
        <v>3906.0</v>
      </c>
      <c r="I241" s="25"/>
      <c r="J241" s="26">
        <v>-19.98</v>
      </c>
      <c r="K241" s="26">
        <v>-50.2897</v>
      </c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17">
        <v>3520806.0</v>
      </c>
      <c r="B242" s="18" t="s">
        <v>5126</v>
      </c>
      <c r="C242" s="19">
        <v>3318.0</v>
      </c>
      <c r="D242" s="19">
        <v>1821.0</v>
      </c>
      <c r="E242" s="19">
        <v>1809.0</v>
      </c>
      <c r="F242" s="19">
        <v>3177.0</v>
      </c>
      <c r="G242" s="19">
        <v>453.0</v>
      </c>
      <c r="H242" s="19">
        <v>3630.0</v>
      </c>
      <c r="I242" s="20"/>
      <c r="J242" s="21">
        <v>-21.7697</v>
      </c>
      <c r="K242" s="21">
        <v>-50.9619</v>
      </c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5.75" customHeight="1">
      <c r="A243" s="22">
        <v>3520905.0</v>
      </c>
      <c r="B243" s="23" t="s">
        <v>5127</v>
      </c>
      <c r="C243" s="24">
        <v>12553.0</v>
      </c>
      <c r="D243" s="24">
        <v>6941.0</v>
      </c>
      <c r="E243" s="24">
        <v>6805.0</v>
      </c>
      <c r="F243" s="24">
        <v>12666.0</v>
      </c>
      <c r="G243" s="24">
        <v>1080.0</v>
      </c>
      <c r="H243" s="24">
        <v>13746.0</v>
      </c>
      <c r="I243" s="25"/>
      <c r="J243" s="26">
        <v>-23.056944444444444</v>
      </c>
      <c r="K243" s="26">
        <v>-49.62583333333333</v>
      </c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136">
        <v>3521002.0</v>
      </c>
      <c r="B244" s="137" t="s">
        <v>5128</v>
      </c>
      <c r="C244" s="138">
        <v>18384.0</v>
      </c>
      <c r="D244" s="138">
        <v>15220.0</v>
      </c>
      <c r="E244" s="138">
        <v>13081.0</v>
      </c>
      <c r="F244" s="138">
        <v>17470.0</v>
      </c>
      <c r="G244" s="138">
        <v>10831.0</v>
      </c>
      <c r="H244" s="138">
        <v>28301.0</v>
      </c>
      <c r="I244" s="136"/>
      <c r="J244" s="21">
        <v>-23.3503</v>
      </c>
      <c r="K244" s="21">
        <v>-47.6886</v>
      </c>
      <c r="L244" s="136"/>
      <c r="M244" s="136"/>
      <c r="N244" s="136"/>
      <c r="O244" s="136"/>
      <c r="P244" s="136"/>
      <c r="Q244" s="136"/>
      <c r="R244" s="136"/>
      <c r="S244" s="136"/>
      <c r="T244" s="136"/>
      <c r="U244" s="136"/>
      <c r="V244" s="136"/>
      <c r="W244" s="136"/>
      <c r="X244" s="136"/>
      <c r="Y244" s="136"/>
      <c r="Z244" s="136"/>
    </row>
    <row r="245" ht="15.75" customHeight="1">
      <c r="A245" s="22">
        <v>3521101.0</v>
      </c>
      <c r="B245" s="23" t="s">
        <v>5129</v>
      </c>
      <c r="C245" s="24">
        <v>4340.0</v>
      </c>
      <c r="D245" s="24">
        <v>3109.0</v>
      </c>
      <c r="E245" s="24">
        <v>2907.0</v>
      </c>
      <c r="F245" s="24">
        <v>5178.0</v>
      </c>
      <c r="G245" s="24">
        <v>838.0</v>
      </c>
      <c r="H245" s="24">
        <v>6016.0</v>
      </c>
      <c r="I245" s="25"/>
      <c r="J245" s="26">
        <v>-22.4358</v>
      </c>
      <c r="K245" s="26">
        <v>-47.7189</v>
      </c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17">
        <v>3521150.0</v>
      </c>
      <c r="B246" s="18" t="s">
        <v>5130</v>
      </c>
      <c r="C246" s="19">
        <v>3476.0</v>
      </c>
      <c r="D246" s="19">
        <v>2265.0</v>
      </c>
      <c r="E246" s="19">
        <v>2194.0</v>
      </c>
      <c r="F246" s="19">
        <v>2690.0</v>
      </c>
      <c r="G246" s="19">
        <v>1769.0</v>
      </c>
      <c r="H246" s="19">
        <v>4459.0</v>
      </c>
      <c r="I246" s="20"/>
      <c r="J246" s="21">
        <v>-20.6567</v>
      </c>
      <c r="K246" s="21">
        <v>-49.3872</v>
      </c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5.75" customHeight="1">
      <c r="A247" s="22">
        <v>3521200.0</v>
      </c>
      <c r="B247" s="23" t="s">
        <v>5131</v>
      </c>
      <c r="C247" s="24">
        <v>4562.0</v>
      </c>
      <c r="D247" s="24">
        <v>2170.0</v>
      </c>
      <c r="E247" s="24">
        <v>2132.0</v>
      </c>
      <c r="F247" s="24">
        <v>2401.0</v>
      </c>
      <c r="G247" s="24">
        <v>1901.0</v>
      </c>
      <c r="H247" s="24">
        <v>4302.0</v>
      </c>
      <c r="I247" s="25"/>
      <c r="J247" s="26">
        <v>-24.5856</v>
      </c>
      <c r="K247" s="26">
        <v>-48.5931</v>
      </c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17">
        <v>3521309.0</v>
      </c>
      <c r="B248" s="18" t="s">
        <v>5132</v>
      </c>
      <c r="C248" s="19">
        <v>11870.0</v>
      </c>
      <c r="D248" s="19">
        <v>7208.0</v>
      </c>
      <c r="E248" s="19">
        <v>6938.0</v>
      </c>
      <c r="F248" s="19">
        <v>13560.0</v>
      </c>
      <c r="G248" s="19">
        <v>586.0</v>
      </c>
      <c r="H248" s="19">
        <v>14146.0</v>
      </c>
      <c r="I248" s="20"/>
      <c r="J248" s="21">
        <v>-20.4381</v>
      </c>
      <c r="K248" s="21">
        <v>-48.0122</v>
      </c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5.75" customHeight="1">
      <c r="A249" s="22">
        <v>3521408.0</v>
      </c>
      <c r="B249" s="23" t="s">
        <v>5133</v>
      </c>
      <c r="C249" s="24">
        <v>15555.0</v>
      </c>
      <c r="D249" s="24">
        <v>10059.0</v>
      </c>
      <c r="E249" s="24">
        <v>9988.0</v>
      </c>
      <c r="F249" s="24">
        <v>19632.0</v>
      </c>
      <c r="G249" s="24">
        <v>415.0</v>
      </c>
      <c r="H249" s="24">
        <v>20047.0</v>
      </c>
      <c r="I249" s="25"/>
      <c r="J249" s="26">
        <v>-22.5806</v>
      </c>
      <c r="K249" s="26">
        <v>-47.5186</v>
      </c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17">
        <v>3521507.0</v>
      </c>
      <c r="B250" s="18" t="s">
        <v>5134</v>
      </c>
      <c r="C250" s="19">
        <v>6658.0</v>
      </c>
      <c r="D250" s="19">
        <v>3808.0</v>
      </c>
      <c r="E250" s="19">
        <v>3476.0</v>
      </c>
      <c r="F250" s="19">
        <v>6489.0</v>
      </c>
      <c r="G250" s="19">
        <v>795.0</v>
      </c>
      <c r="H250" s="19">
        <v>7284.0</v>
      </c>
      <c r="I250" s="20"/>
      <c r="J250" s="21">
        <v>-21.2794</v>
      </c>
      <c r="K250" s="21">
        <v>-49.4089</v>
      </c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5.75" customHeight="1">
      <c r="A251" s="22">
        <v>3521606.0</v>
      </c>
      <c r="B251" s="23" t="s">
        <v>5135</v>
      </c>
      <c r="C251" s="24">
        <v>7457.0</v>
      </c>
      <c r="D251" s="24">
        <v>4531.0</v>
      </c>
      <c r="E251" s="24">
        <v>3256.0</v>
      </c>
      <c r="F251" s="24">
        <v>5505.0</v>
      </c>
      <c r="G251" s="24">
        <v>2282.0</v>
      </c>
      <c r="H251" s="24">
        <v>7787.0</v>
      </c>
      <c r="I251" s="25"/>
      <c r="J251" s="26">
        <v>-21.5708</v>
      </c>
      <c r="K251" s="26">
        <v>-51.345</v>
      </c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17">
        <v>3521705.0</v>
      </c>
      <c r="B252" s="18" t="s">
        <v>5136</v>
      </c>
      <c r="C252" s="19">
        <v>18911.0</v>
      </c>
      <c r="D252" s="19">
        <v>9015.0</v>
      </c>
      <c r="E252" s="19">
        <v>8846.0</v>
      </c>
      <c r="F252" s="19">
        <v>12140.0</v>
      </c>
      <c r="G252" s="19">
        <v>5721.0</v>
      </c>
      <c r="H252" s="19">
        <v>17861.0</v>
      </c>
      <c r="I252" s="20"/>
      <c r="J252" s="21">
        <v>-23.8619</v>
      </c>
      <c r="K252" s="21">
        <v>-49.1372</v>
      </c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5.75" customHeight="1">
      <c r="A253" s="22">
        <v>3521804.0</v>
      </c>
      <c r="B253" s="23" t="s">
        <v>5137</v>
      </c>
      <c r="C253" s="24">
        <v>21039.0</v>
      </c>
      <c r="D253" s="24">
        <v>12764.0</v>
      </c>
      <c r="E253" s="24">
        <v>11251.0</v>
      </c>
      <c r="F253" s="24">
        <v>18858.0</v>
      </c>
      <c r="G253" s="24">
        <v>5157.0</v>
      </c>
      <c r="H253" s="24">
        <v>24015.0</v>
      </c>
      <c r="I253" s="25"/>
      <c r="J253" s="26">
        <v>-23.4178</v>
      </c>
      <c r="K253" s="26">
        <v>-49.0906</v>
      </c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17">
        <v>3521903.0</v>
      </c>
      <c r="B254" s="18" t="s">
        <v>5138</v>
      </c>
      <c r="C254" s="19">
        <v>14230.0</v>
      </c>
      <c r="D254" s="19">
        <v>7350.0</v>
      </c>
      <c r="E254" s="19">
        <v>7203.0</v>
      </c>
      <c r="F254" s="19">
        <v>12143.0</v>
      </c>
      <c r="G254" s="19">
        <v>2410.0</v>
      </c>
      <c r="H254" s="19">
        <v>14553.0</v>
      </c>
      <c r="I254" s="20"/>
      <c r="J254" s="21">
        <v>-21.3181</v>
      </c>
      <c r="K254" s="21">
        <v>-49.0544</v>
      </c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5.75" customHeight="1">
      <c r="A255" s="22">
        <v>3522000.0</v>
      </c>
      <c r="B255" s="23" t="s">
        <v>5139</v>
      </c>
      <c r="C255" s="24">
        <v>2638.0</v>
      </c>
      <c r="D255" s="24">
        <v>1711.0</v>
      </c>
      <c r="E255" s="24">
        <v>1552.0</v>
      </c>
      <c r="F255" s="24">
        <v>2378.0</v>
      </c>
      <c r="G255" s="24">
        <v>885.0</v>
      </c>
      <c r="H255" s="24">
        <v>3263.0</v>
      </c>
      <c r="I255" s="25"/>
      <c r="J255" s="26">
        <v>-21.9811</v>
      </c>
      <c r="K255" s="26">
        <v>-48.8047</v>
      </c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17">
        <v>3522109.0</v>
      </c>
      <c r="B256" s="18" t="s">
        <v>5140</v>
      </c>
      <c r="C256" s="19">
        <v>71995.0</v>
      </c>
      <c r="D256" s="19">
        <v>42189.0</v>
      </c>
      <c r="E256" s="19">
        <v>44864.0</v>
      </c>
      <c r="F256" s="19">
        <v>86238.0</v>
      </c>
      <c r="G256" s="19">
        <v>815.0</v>
      </c>
      <c r="H256" s="19">
        <v>87053.0</v>
      </c>
      <c r="I256" s="20"/>
      <c r="J256" s="21">
        <v>-24.1831</v>
      </c>
      <c r="K256" s="21">
        <v>-46.7889</v>
      </c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5.75" customHeight="1">
      <c r="A257" s="22">
        <v>3522158.0</v>
      </c>
      <c r="B257" s="23" t="s">
        <v>5141</v>
      </c>
      <c r="C257" s="24">
        <v>3226.0</v>
      </c>
      <c r="D257" s="24">
        <v>1687.0</v>
      </c>
      <c r="E257" s="24">
        <v>1541.0</v>
      </c>
      <c r="F257" s="24">
        <v>1760.0</v>
      </c>
      <c r="G257" s="24">
        <v>1468.0</v>
      </c>
      <c r="H257" s="24">
        <v>3228.0</v>
      </c>
      <c r="I257" s="25"/>
      <c r="J257" s="26">
        <v>-24.64</v>
      </c>
      <c r="K257" s="26">
        <v>-48.8428</v>
      </c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17">
        <v>3522208.0</v>
      </c>
      <c r="B258" s="18" t="s">
        <v>5142</v>
      </c>
      <c r="C258" s="19">
        <v>129685.0</v>
      </c>
      <c r="D258" s="19">
        <v>76213.0</v>
      </c>
      <c r="E258" s="19">
        <v>76167.0</v>
      </c>
      <c r="F258" s="19">
        <v>151127.0</v>
      </c>
      <c r="G258" s="19">
        <v>1253.0</v>
      </c>
      <c r="H258" s="19">
        <v>152380.0</v>
      </c>
      <c r="I258" s="20"/>
      <c r="J258" s="21">
        <v>-23.7169</v>
      </c>
      <c r="K258" s="21">
        <v>-46.8492</v>
      </c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5.75" customHeight="1">
      <c r="A259" s="22">
        <v>3522307.0</v>
      </c>
      <c r="B259" s="23" t="s">
        <v>5143</v>
      </c>
      <c r="C259" s="24">
        <v>125559.0</v>
      </c>
      <c r="D259" s="24">
        <v>72202.0</v>
      </c>
      <c r="E259" s="24">
        <v>72214.0</v>
      </c>
      <c r="F259" s="24">
        <v>131051.0</v>
      </c>
      <c r="G259" s="24">
        <v>13365.0</v>
      </c>
      <c r="H259" s="24">
        <v>144416.0</v>
      </c>
      <c r="I259" s="25"/>
      <c r="J259" s="26">
        <v>-23.5917</v>
      </c>
      <c r="K259" s="26">
        <v>-48.0531</v>
      </c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17">
        <v>3522406.0</v>
      </c>
      <c r="B260" s="18" t="s">
        <v>2376</v>
      </c>
      <c r="C260" s="19">
        <v>82866.0</v>
      </c>
      <c r="D260" s="19">
        <v>43242.0</v>
      </c>
      <c r="E260" s="19">
        <v>44523.0</v>
      </c>
      <c r="F260" s="19">
        <v>73964.0</v>
      </c>
      <c r="G260" s="19">
        <v>13801.0</v>
      </c>
      <c r="H260" s="19">
        <v>87765.0</v>
      </c>
      <c r="I260" s="20"/>
      <c r="J260" s="21">
        <v>-23.9822</v>
      </c>
      <c r="K260" s="21">
        <v>-48.8756</v>
      </c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5.75" customHeight="1">
      <c r="A261" s="22">
        <v>3522505.0</v>
      </c>
      <c r="B261" s="23" t="s">
        <v>5144</v>
      </c>
      <c r="C261" s="24">
        <v>162433.0</v>
      </c>
      <c r="D261" s="24">
        <v>98843.0</v>
      </c>
      <c r="E261" s="24">
        <v>102031.0</v>
      </c>
      <c r="F261" s="24">
        <v>200874.0</v>
      </c>
      <c r="G261" s="24">
        <v>0.0</v>
      </c>
      <c r="H261" s="24">
        <v>200874.0</v>
      </c>
      <c r="I261" s="25"/>
      <c r="J261" s="26">
        <v>-23.5489</v>
      </c>
      <c r="K261" s="26">
        <v>-46.9342</v>
      </c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17">
        <v>3522604.0</v>
      </c>
      <c r="B262" s="18" t="s">
        <v>5145</v>
      </c>
      <c r="C262" s="19">
        <v>63377.0</v>
      </c>
      <c r="D262" s="19">
        <v>33862.0</v>
      </c>
      <c r="E262" s="19">
        <v>34503.0</v>
      </c>
      <c r="F262" s="19">
        <v>63405.0</v>
      </c>
      <c r="G262" s="19">
        <v>4960.0</v>
      </c>
      <c r="H262" s="19">
        <v>68365.0</v>
      </c>
      <c r="I262" s="20"/>
      <c r="J262" s="21">
        <v>-22.4361</v>
      </c>
      <c r="K262" s="21">
        <v>-46.8217</v>
      </c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5.75" customHeight="1">
      <c r="A263" s="22">
        <v>3522653.0</v>
      </c>
      <c r="B263" s="23" t="s">
        <v>5146</v>
      </c>
      <c r="C263" s="24">
        <v>3577.0</v>
      </c>
      <c r="D263" s="24">
        <v>2003.0</v>
      </c>
      <c r="E263" s="24">
        <v>1881.0</v>
      </c>
      <c r="F263" s="24">
        <v>1895.0</v>
      </c>
      <c r="G263" s="24">
        <v>1989.0</v>
      </c>
      <c r="H263" s="24">
        <v>3884.0</v>
      </c>
      <c r="I263" s="25"/>
      <c r="J263" s="26">
        <v>-24.5739</v>
      </c>
      <c r="K263" s="26">
        <v>-49.1681</v>
      </c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17">
        <v>3522703.0</v>
      </c>
      <c r="B264" s="18" t="s">
        <v>5147</v>
      </c>
      <c r="C264" s="19">
        <v>37750.0</v>
      </c>
      <c r="D264" s="19">
        <v>19872.0</v>
      </c>
      <c r="E264" s="19">
        <v>20192.0</v>
      </c>
      <c r="F264" s="19">
        <v>36338.0</v>
      </c>
      <c r="G264" s="19">
        <v>3726.0</v>
      </c>
      <c r="H264" s="19">
        <v>40064.0</v>
      </c>
      <c r="I264" s="20"/>
      <c r="J264" s="21">
        <v>-21.5956</v>
      </c>
      <c r="K264" s="21">
        <v>-48.8128</v>
      </c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5.75" customHeight="1">
      <c r="A265" s="22">
        <v>3522802.0</v>
      </c>
      <c r="B265" s="23" t="s">
        <v>2661</v>
      </c>
      <c r="C265" s="24">
        <v>14354.0</v>
      </c>
      <c r="D265" s="24">
        <v>7279.0</v>
      </c>
      <c r="E265" s="24">
        <v>7267.0</v>
      </c>
      <c r="F265" s="24">
        <v>11033.0</v>
      </c>
      <c r="G265" s="24">
        <v>3513.0</v>
      </c>
      <c r="H265" s="24">
        <v>14546.0</v>
      </c>
      <c r="I265" s="25"/>
      <c r="J265" s="26">
        <v>-23.7078</v>
      </c>
      <c r="K265" s="26">
        <v>-49.4897</v>
      </c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17">
        <v>3522901.0</v>
      </c>
      <c r="B266" s="18" t="s">
        <v>5148</v>
      </c>
      <c r="C266" s="19">
        <v>10371.0</v>
      </c>
      <c r="D266" s="19">
        <v>6155.0</v>
      </c>
      <c r="E266" s="19">
        <v>6026.0</v>
      </c>
      <c r="F266" s="19">
        <v>11638.0</v>
      </c>
      <c r="G266" s="19">
        <v>543.0</v>
      </c>
      <c r="H266" s="19">
        <v>12181.0</v>
      </c>
      <c r="I266" s="20"/>
      <c r="J266" s="21">
        <v>-22.2333</v>
      </c>
      <c r="K266" s="21">
        <v>-48.7192</v>
      </c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5.75" customHeight="1">
      <c r="A267" s="22">
        <v>3523008.0</v>
      </c>
      <c r="B267" s="23" t="s">
        <v>5149</v>
      </c>
      <c r="C267" s="24">
        <v>3838.0</v>
      </c>
      <c r="D267" s="24">
        <v>2257.0</v>
      </c>
      <c r="E267" s="24">
        <v>2103.0</v>
      </c>
      <c r="F267" s="24">
        <v>3484.0</v>
      </c>
      <c r="G267" s="24">
        <v>876.0</v>
      </c>
      <c r="H267" s="24">
        <v>4360.0</v>
      </c>
      <c r="I267" s="25"/>
      <c r="J267" s="26">
        <v>-20.6461</v>
      </c>
      <c r="K267" s="26">
        <v>-51.5089</v>
      </c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17">
        <v>3523107.0</v>
      </c>
      <c r="B268" s="18" t="s">
        <v>5150</v>
      </c>
      <c r="C268" s="19">
        <v>272942.0</v>
      </c>
      <c r="D268" s="19">
        <v>158597.0</v>
      </c>
      <c r="E268" s="19">
        <v>163257.0</v>
      </c>
      <c r="F268" s="19">
        <v>321854.0</v>
      </c>
      <c r="G268" s="19">
        <v>0.0</v>
      </c>
      <c r="H268" s="19">
        <v>321854.0</v>
      </c>
      <c r="I268" s="20"/>
      <c r="J268" s="21">
        <v>-23.4861</v>
      </c>
      <c r="K268" s="21">
        <v>-46.3483</v>
      </c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5.75" customHeight="1">
      <c r="A269" s="22">
        <v>3523206.0</v>
      </c>
      <c r="B269" s="23" t="s">
        <v>5151</v>
      </c>
      <c r="C269" s="24">
        <v>46554.0</v>
      </c>
      <c r="D269" s="24">
        <v>23524.0</v>
      </c>
      <c r="E269" s="24">
        <v>24415.0</v>
      </c>
      <c r="F269" s="24">
        <v>44275.0</v>
      </c>
      <c r="G269" s="24">
        <v>3664.0</v>
      </c>
      <c r="H269" s="24">
        <v>47939.0</v>
      </c>
      <c r="I269" s="25"/>
      <c r="J269" s="26">
        <v>-24.1125</v>
      </c>
      <c r="K269" s="26">
        <v>-49.3317</v>
      </c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17">
        <v>3523305.0</v>
      </c>
      <c r="B270" s="18" t="s">
        <v>5152</v>
      </c>
      <c r="C270" s="19">
        <v>13613.0</v>
      </c>
      <c r="D270" s="19">
        <v>7794.0</v>
      </c>
      <c r="E270" s="19">
        <v>7677.0</v>
      </c>
      <c r="F270" s="19">
        <v>9879.0</v>
      </c>
      <c r="G270" s="19">
        <v>5592.0</v>
      </c>
      <c r="H270" s="19">
        <v>15471.0</v>
      </c>
      <c r="I270" s="20"/>
      <c r="J270" s="21">
        <v>-24.2892</v>
      </c>
      <c r="K270" s="21">
        <v>-47.1744</v>
      </c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5.75" customHeight="1">
      <c r="A271" s="65">
        <v>3523404.0</v>
      </c>
      <c r="B271" s="67" t="s">
        <v>5153</v>
      </c>
      <c r="C271" s="68">
        <v>81197.0</v>
      </c>
      <c r="D271" s="68">
        <v>50115.0</v>
      </c>
      <c r="E271" s="68">
        <v>51335.0</v>
      </c>
      <c r="F271" s="68">
        <v>85640.0</v>
      </c>
      <c r="G271" s="68">
        <v>15810.0</v>
      </c>
      <c r="H271" s="68">
        <v>101450.0</v>
      </c>
      <c r="I271" s="65"/>
      <c r="J271" s="26">
        <v>-23.0058</v>
      </c>
      <c r="K271" s="26">
        <v>-46.8389</v>
      </c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</row>
    <row r="272" ht="15.75" customHeight="1">
      <c r="A272" s="17">
        <v>3523503.0</v>
      </c>
      <c r="B272" s="18" t="s">
        <v>5154</v>
      </c>
      <c r="C272" s="19">
        <v>15446.0</v>
      </c>
      <c r="D272" s="19">
        <v>9230.0</v>
      </c>
      <c r="E272" s="19">
        <v>8822.0</v>
      </c>
      <c r="F272" s="19">
        <v>16420.0</v>
      </c>
      <c r="G272" s="19">
        <v>1632.0</v>
      </c>
      <c r="H272" s="19">
        <v>18052.0</v>
      </c>
      <c r="I272" s="20"/>
      <c r="J272" s="21">
        <v>-23.1017</v>
      </c>
      <c r="K272" s="21">
        <v>-48.6158</v>
      </c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5.75" customHeight="1">
      <c r="A273" s="22">
        <v>3523602.0</v>
      </c>
      <c r="B273" s="23" t="s">
        <v>5155</v>
      </c>
      <c r="C273" s="24">
        <v>12836.0</v>
      </c>
      <c r="D273" s="24">
        <v>9158.0</v>
      </c>
      <c r="E273" s="24">
        <v>6370.0</v>
      </c>
      <c r="F273" s="24">
        <v>14004.0</v>
      </c>
      <c r="G273" s="24">
        <v>1524.0</v>
      </c>
      <c r="H273" s="24">
        <v>15528.0</v>
      </c>
      <c r="I273" s="25"/>
      <c r="J273" s="26">
        <v>-22.2528</v>
      </c>
      <c r="K273" s="26">
        <v>-47.8228</v>
      </c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17">
        <v>3523701.0</v>
      </c>
      <c r="B274" s="18" t="s">
        <v>5156</v>
      </c>
      <c r="C274" s="19">
        <v>5412.0</v>
      </c>
      <c r="D274" s="19">
        <v>3013.0</v>
      </c>
      <c r="E274" s="19">
        <v>2901.0</v>
      </c>
      <c r="F274" s="19">
        <v>4929.0</v>
      </c>
      <c r="G274" s="19">
        <v>985.0</v>
      </c>
      <c r="H274" s="19">
        <v>5914.0</v>
      </c>
      <c r="I274" s="20"/>
      <c r="J274" s="21">
        <v>-20.6408</v>
      </c>
      <c r="K274" s="21">
        <v>-47.2192</v>
      </c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5.75" customHeight="1">
      <c r="A275" s="22">
        <v>3523800.0</v>
      </c>
      <c r="B275" s="23" t="s">
        <v>5157</v>
      </c>
      <c r="C275" s="24">
        <v>7466.0</v>
      </c>
      <c r="D275" s="24">
        <v>3907.0</v>
      </c>
      <c r="E275" s="24">
        <v>3638.0</v>
      </c>
      <c r="F275" s="24">
        <v>6795.0</v>
      </c>
      <c r="G275" s="24">
        <v>750.0</v>
      </c>
      <c r="H275" s="24">
        <v>7545.0</v>
      </c>
      <c r="I275" s="25"/>
      <c r="J275" s="26">
        <v>-21.7369</v>
      </c>
      <c r="K275" s="26">
        <v>-46.975</v>
      </c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17">
        <v>3523909.0</v>
      </c>
      <c r="B276" s="18" t="s">
        <v>5158</v>
      </c>
      <c r="C276" s="19">
        <v>135366.0</v>
      </c>
      <c r="D276" s="19">
        <v>76243.0</v>
      </c>
      <c r="E276" s="19">
        <v>77957.0</v>
      </c>
      <c r="F276" s="19">
        <v>144336.0</v>
      </c>
      <c r="G276" s="19">
        <v>9864.0</v>
      </c>
      <c r="H276" s="19">
        <v>154200.0</v>
      </c>
      <c r="I276" s="20"/>
      <c r="J276" s="21">
        <v>-23.2642</v>
      </c>
      <c r="K276" s="21">
        <v>-47.2992</v>
      </c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5.75" customHeight="1">
      <c r="A277" s="22">
        <v>3524006.0</v>
      </c>
      <c r="B277" s="23" t="s">
        <v>5159</v>
      </c>
      <c r="C277" s="24">
        <v>26166.0</v>
      </c>
      <c r="D277" s="24">
        <v>22773.0</v>
      </c>
      <c r="E277" s="24">
        <v>22052.0</v>
      </c>
      <c r="F277" s="24">
        <v>38941.0</v>
      </c>
      <c r="G277" s="24">
        <v>5884.0</v>
      </c>
      <c r="H277" s="24">
        <v>44825.0</v>
      </c>
      <c r="I277" s="25"/>
      <c r="J277" s="26">
        <v>-23.1531</v>
      </c>
      <c r="K277" s="26">
        <v>-47.0578</v>
      </c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17">
        <v>3524105.0</v>
      </c>
      <c r="B278" s="18" t="s">
        <v>5160</v>
      </c>
      <c r="C278" s="19">
        <v>36268.0</v>
      </c>
      <c r="D278" s="19">
        <v>18875.0</v>
      </c>
      <c r="E278" s="19">
        <v>19824.0</v>
      </c>
      <c r="F278" s="19">
        <v>36431.0</v>
      </c>
      <c r="G278" s="19">
        <v>2268.0</v>
      </c>
      <c r="H278" s="19">
        <v>38699.0</v>
      </c>
      <c r="I278" s="20"/>
      <c r="J278" s="21">
        <v>-20.3394</v>
      </c>
      <c r="K278" s="21">
        <v>-47.7806</v>
      </c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5.75" customHeight="1">
      <c r="A279" s="22">
        <v>3524204.0</v>
      </c>
      <c r="B279" s="23" t="s">
        <v>791</v>
      </c>
      <c r="C279" s="24">
        <v>6424.0</v>
      </c>
      <c r="D279" s="24">
        <v>3338.0</v>
      </c>
      <c r="E279" s="24">
        <v>3254.0</v>
      </c>
      <c r="F279" s="24">
        <v>6166.0</v>
      </c>
      <c r="G279" s="24">
        <v>426.0</v>
      </c>
      <c r="H279" s="24">
        <v>6592.0</v>
      </c>
      <c r="I279" s="25"/>
      <c r="J279" s="26">
        <v>-13.6194</v>
      </c>
      <c r="K279" s="26">
        <v>-44.4328</v>
      </c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17">
        <v>3524303.0</v>
      </c>
      <c r="B280" s="18" t="s">
        <v>5161</v>
      </c>
      <c r="C280" s="19">
        <v>67408.0</v>
      </c>
      <c r="D280" s="19">
        <v>34797.0</v>
      </c>
      <c r="E280" s="19">
        <v>36870.0</v>
      </c>
      <c r="F280" s="19">
        <v>69532.0</v>
      </c>
      <c r="G280" s="19">
        <v>2135.0</v>
      </c>
      <c r="H280" s="19">
        <v>71667.0</v>
      </c>
      <c r="I280" s="20"/>
      <c r="J280" s="21">
        <v>-21.2547</v>
      </c>
      <c r="K280" s="21">
        <v>-48.3222</v>
      </c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5.75" customHeight="1">
      <c r="A281" s="22">
        <v>3524402.0</v>
      </c>
      <c r="B281" s="23" t="s">
        <v>5162</v>
      </c>
      <c r="C281" s="24">
        <v>191291.0</v>
      </c>
      <c r="D281" s="24">
        <v>103135.0</v>
      </c>
      <c r="E281" s="24">
        <v>108173.0</v>
      </c>
      <c r="F281" s="24">
        <v>208389.0</v>
      </c>
      <c r="G281" s="24">
        <v>2919.0</v>
      </c>
      <c r="H281" s="24">
        <v>211308.0</v>
      </c>
      <c r="I281" s="25"/>
      <c r="J281" s="26">
        <v>-23.3053</v>
      </c>
      <c r="K281" s="26">
        <v>-45.9658</v>
      </c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17">
        <v>3524501.0</v>
      </c>
      <c r="B282" s="18" t="s">
        <v>5163</v>
      </c>
      <c r="C282" s="19">
        <v>4117.0</v>
      </c>
      <c r="D282" s="19">
        <v>2892.0</v>
      </c>
      <c r="E282" s="19">
        <v>2765.0</v>
      </c>
      <c r="F282" s="19">
        <v>4871.0</v>
      </c>
      <c r="G282" s="19">
        <v>786.0</v>
      </c>
      <c r="H282" s="19">
        <v>5657.0</v>
      </c>
      <c r="I282" s="20"/>
      <c r="J282" s="21">
        <v>-20.8822</v>
      </c>
      <c r="K282" s="21">
        <v>-49.57</v>
      </c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5.75" customHeight="1">
      <c r="A283" s="22">
        <v>3524600.0</v>
      </c>
      <c r="B283" s="23" t="s">
        <v>5164</v>
      </c>
      <c r="C283" s="24">
        <v>17041.0</v>
      </c>
      <c r="D283" s="24">
        <v>8771.0</v>
      </c>
      <c r="E283" s="24">
        <v>8425.0</v>
      </c>
      <c r="F283" s="24">
        <v>9357.0</v>
      </c>
      <c r="G283" s="24">
        <v>7839.0</v>
      </c>
      <c r="H283" s="24">
        <v>17196.0</v>
      </c>
      <c r="I283" s="25"/>
      <c r="J283" s="26">
        <v>-24.6925</v>
      </c>
      <c r="K283" s="26">
        <v>-48.0022</v>
      </c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17">
        <v>3524709.0</v>
      </c>
      <c r="B284" s="18" t="s">
        <v>5165</v>
      </c>
      <c r="C284" s="19">
        <v>29597.0</v>
      </c>
      <c r="D284" s="19">
        <v>22023.0</v>
      </c>
      <c r="E284" s="19">
        <v>22308.0</v>
      </c>
      <c r="F284" s="19">
        <v>43047.0</v>
      </c>
      <c r="G284" s="19">
        <v>1284.0</v>
      </c>
      <c r="H284" s="19">
        <v>44331.0</v>
      </c>
      <c r="I284" s="20"/>
      <c r="J284" s="21">
        <v>-22.7056</v>
      </c>
      <c r="K284" s="21">
        <v>-46.9858</v>
      </c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5.75" customHeight="1">
      <c r="A285" s="22">
        <v>3524808.0</v>
      </c>
      <c r="B285" s="23" t="s">
        <v>5166</v>
      </c>
      <c r="C285" s="24">
        <v>46186.0</v>
      </c>
      <c r="D285" s="24">
        <v>22986.0</v>
      </c>
      <c r="E285" s="24">
        <v>24026.0</v>
      </c>
      <c r="F285" s="24">
        <v>44239.0</v>
      </c>
      <c r="G285" s="24">
        <v>2773.0</v>
      </c>
      <c r="H285" s="24">
        <v>47012.0</v>
      </c>
      <c r="I285" s="25"/>
      <c r="J285" s="26">
        <v>-20.2689</v>
      </c>
      <c r="K285" s="26">
        <v>-50.5458</v>
      </c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17">
        <v>3524907.0</v>
      </c>
      <c r="B286" s="18" t="s">
        <v>5167</v>
      </c>
      <c r="C286" s="19">
        <v>3992.0</v>
      </c>
      <c r="D286" s="19">
        <v>2768.0</v>
      </c>
      <c r="E286" s="19">
        <v>2582.0</v>
      </c>
      <c r="F286" s="19">
        <v>2561.0</v>
      </c>
      <c r="G286" s="19">
        <v>2789.0</v>
      </c>
      <c r="H286" s="19">
        <v>5350.0</v>
      </c>
      <c r="I286" s="20"/>
      <c r="J286" s="21">
        <v>-23.2536</v>
      </c>
      <c r="K286" s="21">
        <v>-45.6878</v>
      </c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5.75" customHeight="1">
      <c r="A287" s="22">
        <v>3525003.0</v>
      </c>
      <c r="B287" s="23" t="s">
        <v>5168</v>
      </c>
      <c r="C287" s="24">
        <v>91807.0</v>
      </c>
      <c r="D287" s="24">
        <v>53105.0</v>
      </c>
      <c r="E287" s="24">
        <v>55331.0</v>
      </c>
      <c r="F287" s="24">
        <v>108436.0</v>
      </c>
      <c r="G287" s="24">
        <v>0.0</v>
      </c>
      <c r="H287" s="24">
        <v>108436.0</v>
      </c>
      <c r="I287" s="25"/>
      <c r="J287" s="26">
        <v>-23.5275</v>
      </c>
      <c r="K287" s="26">
        <v>-46.9025</v>
      </c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17">
        <v>3525102.0</v>
      </c>
      <c r="B288" s="18" t="s">
        <v>4690</v>
      </c>
      <c r="C288" s="19">
        <v>30729.0</v>
      </c>
      <c r="D288" s="19">
        <v>18975.0</v>
      </c>
      <c r="E288" s="19">
        <v>18750.0</v>
      </c>
      <c r="F288" s="19">
        <v>36201.0</v>
      </c>
      <c r="G288" s="19">
        <v>1524.0</v>
      </c>
      <c r="H288" s="19">
        <v>37725.0</v>
      </c>
      <c r="I288" s="20"/>
      <c r="J288" s="21">
        <v>-26.7217</v>
      </c>
      <c r="K288" s="21">
        <v>-52.8597</v>
      </c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5.75" customHeight="1">
      <c r="A289" s="22">
        <v>3525201.0</v>
      </c>
      <c r="B289" s="23" t="s">
        <v>5169</v>
      </c>
      <c r="C289" s="24">
        <v>17041.0</v>
      </c>
      <c r="D289" s="24">
        <v>11997.0</v>
      </c>
      <c r="E289" s="24">
        <v>11830.0</v>
      </c>
      <c r="F289" s="24">
        <v>18420.0</v>
      </c>
      <c r="G289" s="24">
        <v>5407.0</v>
      </c>
      <c r="H289" s="24">
        <v>23827.0</v>
      </c>
      <c r="I289" s="25"/>
      <c r="J289" s="26">
        <v>-23.1014</v>
      </c>
      <c r="K289" s="26">
        <v>-46.7283</v>
      </c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17">
        <v>3525300.0</v>
      </c>
      <c r="B290" s="18" t="s">
        <v>5170</v>
      </c>
      <c r="C290" s="19">
        <v>112104.0</v>
      </c>
      <c r="D290" s="19">
        <v>64222.0</v>
      </c>
      <c r="E290" s="19">
        <v>66846.0</v>
      </c>
      <c r="F290" s="19">
        <v>126971.0</v>
      </c>
      <c r="G290" s="19">
        <v>4097.0</v>
      </c>
      <c r="H290" s="19">
        <v>131068.0</v>
      </c>
      <c r="I290" s="20"/>
      <c r="J290" s="21">
        <v>-22.2964</v>
      </c>
      <c r="K290" s="21">
        <v>-48.5578</v>
      </c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5.75" customHeight="1">
      <c r="A291" s="22">
        <v>3525409.0</v>
      </c>
      <c r="B291" s="23" t="s">
        <v>5171</v>
      </c>
      <c r="C291" s="24">
        <v>3280.0</v>
      </c>
      <c r="D291" s="24">
        <v>1627.0</v>
      </c>
      <c r="E291" s="24">
        <v>1541.0</v>
      </c>
      <c r="F291" s="24">
        <v>2614.0</v>
      </c>
      <c r="G291" s="24">
        <v>554.0</v>
      </c>
      <c r="H291" s="24">
        <v>3168.0</v>
      </c>
      <c r="I291" s="25"/>
      <c r="J291" s="26">
        <v>-20.3111</v>
      </c>
      <c r="K291" s="26">
        <v>-47.5892</v>
      </c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17">
        <v>3525508.0</v>
      </c>
      <c r="B292" s="18" t="s">
        <v>5172</v>
      </c>
      <c r="C292" s="19">
        <v>10409.0</v>
      </c>
      <c r="D292" s="19">
        <v>5933.0</v>
      </c>
      <c r="E292" s="19">
        <v>5838.0</v>
      </c>
      <c r="F292" s="19">
        <v>11771.0</v>
      </c>
      <c r="G292" s="19">
        <v>0.0</v>
      </c>
      <c r="H292" s="19">
        <v>11771.0</v>
      </c>
      <c r="I292" s="20"/>
      <c r="J292" s="21">
        <v>-22.9303</v>
      </c>
      <c r="K292" s="21">
        <v>-46.2756</v>
      </c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5.75" customHeight="1">
      <c r="A293" s="22">
        <v>3525607.0</v>
      </c>
      <c r="B293" s="23" t="s">
        <v>5173</v>
      </c>
      <c r="C293" s="24">
        <v>3842.0</v>
      </c>
      <c r="D293" s="24">
        <v>2093.0</v>
      </c>
      <c r="E293" s="24">
        <v>2045.0</v>
      </c>
      <c r="F293" s="24">
        <v>3534.0</v>
      </c>
      <c r="G293" s="24">
        <v>604.0</v>
      </c>
      <c r="H293" s="24">
        <v>4138.0</v>
      </c>
      <c r="I293" s="25"/>
      <c r="J293" s="26">
        <v>-22.2503</v>
      </c>
      <c r="K293" s="26">
        <v>-50.7678</v>
      </c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17">
        <v>3525706.0</v>
      </c>
      <c r="B294" s="18" t="s">
        <v>5174</v>
      </c>
      <c r="C294" s="19">
        <v>28714.0</v>
      </c>
      <c r="D294" s="19">
        <v>16365.0</v>
      </c>
      <c r="E294" s="19">
        <v>16409.0</v>
      </c>
      <c r="F294" s="19">
        <v>29695.0</v>
      </c>
      <c r="G294" s="19">
        <v>3079.0</v>
      </c>
      <c r="H294" s="19">
        <v>32774.0</v>
      </c>
      <c r="I294" s="20"/>
      <c r="J294" s="21">
        <v>-21.0528</v>
      </c>
      <c r="K294" s="21">
        <v>-49.6883</v>
      </c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5.75" customHeight="1">
      <c r="A295" s="22">
        <v>3525805.0</v>
      </c>
      <c r="B295" s="23" t="s">
        <v>5175</v>
      </c>
      <c r="C295" s="24">
        <v>4166.0</v>
      </c>
      <c r="D295" s="24">
        <v>2179.0</v>
      </c>
      <c r="E295" s="24">
        <v>2251.0</v>
      </c>
      <c r="F295" s="24">
        <v>4214.0</v>
      </c>
      <c r="G295" s="24">
        <v>216.0</v>
      </c>
      <c r="H295" s="24">
        <v>4430.0</v>
      </c>
      <c r="I295" s="25"/>
      <c r="J295" s="26">
        <v>-22.0089</v>
      </c>
      <c r="K295" s="26">
        <v>-49.7872</v>
      </c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17">
        <v>3525854.0</v>
      </c>
      <c r="B296" s="18" t="s">
        <v>5176</v>
      </c>
      <c r="C296" s="19">
        <v>2196.0</v>
      </c>
      <c r="D296" s="19">
        <v>1445.0</v>
      </c>
      <c r="E296" s="19">
        <v>1356.0</v>
      </c>
      <c r="F296" s="19">
        <v>1629.0</v>
      </c>
      <c r="G296" s="19">
        <v>1172.0</v>
      </c>
      <c r="H296" s="19">
        <v>2801.0</v>
      </c>
      <c r="I296" s="20"/>
      <c r="J296" s="21">
        <v>-23.0867</v>
      </c>
      <c r="K296" s="21">
        <v>-47.7842</v>
      </c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5.75" customHeight="1">
      <c r="A297" s="22">
        <v>3525904.0</v>
      </c>
      <c r="B297" s="23" t="s">
        <v>5177</v>
      </c>
      <c r="C297" s="24">
        <v>323397.0</v>
      </c>
      <c r="D297" s="24">
        <v>180102.0</v>
      </c>
      <c r="E297" s="24">
        <v>190149.0</v>
      </c>
      <c r="F297" s="24">
        <v>354301.0</v>
      </c>
      <c r="G297" s="24">
        <v>15950.0</v>
      </c>
      <c r="H297" s="24">
        <v>370251.0</v>
      </c>
      <c r="I297" s="25"/>
      <c r="J297" s="26">
        <v>-23.1864</v>
      </c>
      <c r="K297" s="26">
        <v>-46.8842</v>
      </c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136">
        <v>3526001.0</v>
      </c>
      <c r="B298" s="137" t="s">
        <v>5178</v>
      </c>
      <c r="C298" s="138">
        <v>17005.0</v>
      </c>
      <c r="D298" s="138">
        <v>9921.0</v>
      </c>
      <c r="E298" s="138">
        <v>8805.0</v>
      </c>
      <c r="F298" s="138">
        <v>15399.0</v>
      </c>
      <c r="G298" s="138">
        <v>3327.0</v>
      </c>
      <c r="H298" s="138">
        <v>18726.0</v>
      </c>
      <c r="I298" s="136"/>
      <c r="J298" s="21">
        <v>-21.5147</v>
      </c>
      <c r="K298" s="21">
        <v>-51.4336</v>
      </c>
      <c r="L298" s="136"/>
      <c r="M298" s="136"/>
      <c r="N298" s="136"/>
      <c r="O298" s="136"/>
      <c r="P298" s="136"/>
      <c r="Q298" s="136"/>
      <c r="R298" s="136"/>
      <c r="S298" s="136"/>
      <c r="T298" s="136"/>
      <c r="U298" s="136"/>
      <c r="V298" s="136"/>
      <c r="W298" s="136"/>
      <c r="X298" s="136"/>
      <c r="Y298" s="136"/>
      <c r="Z298" s="136"/>
    </row>
    <row r="299" ht="15.75" customHeight="1">
      <c r="A299" s="22">
        <v>3526100.0</v>
      </c>
      <c r="B299" s="23" t="s">
        <v>5179</v>
      </c>
      <c r="C299" s="24">
        <v>20516.0</v>
      </c>
      <c r="D299" s="24">
        <v>9753.0</v>
      </c>
      <c r="E299" s="24">
        <v>9516.0</v>
      </c>
      <c r="F299" s="24">
        <v>12144.0</v>
      </c>
      <c r="G299" s="24">
        <v>7125.0</v>
      </c>
      <c r="H299" s="24">
        <v>19269.0</v>
      </c>
      <c r="I299" s="25"/>
      <c r="J299" s="26">
        <v>-24.3208</v>
      </c>
      <c r="K299" s="26">
        <v>-47.6347</v>
      </c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17">
        <v>3526209.0</v>
      </c>
      <c r="B300" s="18" t="s">
        <v>5180</v>
      </c>
      <c r="C300" s="19">
        <v>26459.0</v>
      </c>
      <c r="D300" s="19">
        <v>14533.0</v>
      </c>
      <c r="E300" s="19">
        <v>14199.0</v>
      </c>
      <c r="F300" s="19">
        <v>22240.0</v>
      </c>
      <c r="G300" s="19">
        <v>6492.0</v>
      </c>
      <c r="H300" s="19">
        <v>28732.0</v>
      </c>
      <c r="I300" s="20"/>
      <c r="J300" s="21">
        <v>-23.9317</v>
      </c>
      <c r="K300" s="21">
        <v>-47.0683</v>
      </c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5.75" customHeight="1">
      <c r="A301" s="22">
        <v>3526308.0</v>
      </c>
      <c r="B301" s="23" t="s">
        <v>5181</v>
      </c>
      <c r="C301" s="24">
        <v>4957.0</v>
      </c>
      <c r="D301" s="24">
        <v>2479.0</v>
      </c>
      <c r="E301" s="24">
        <v>2361.0</v>
      </c>
      <c r="F301" s="24">
        <v>3137.0</v>
      </c>
      <c r="G301" s="24">
        <v>1703.0</v>
      </c>
      <c r="H301" s="24">
        <v>4840.0</v>
      </c>
      <c r="I301" s="25"/>
      <c r="J301" s="26">
        <v>-23.0906</v>
      </c>
      <c r="K301" s="26">
        <v>-45.1903</v>
      </c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17">
        <v>3526407.0</v>
      </c>
      <c r="B302" s="18" t="s">
        <v>5182</v>
      </c>
      <c r="C302" s="19">
        <v>22145.0</v>
      </c>
      <c r="D302" s="19">
        <v>12461.0</v>
      </c>
      <c r="E302" s="19">
        <v>12785.0</v>
      </c>
      <c r="F302" s="19">
        <v>22602.0</v>
      </c>
      <c r="G302" s="19">
        <v>2644.0</v>
      </c>
      <c r="H302" s="19">
        <v>25246.0</v>
      </c>
      <c r="I302" s="20"/>
      <c r="J302" s="21">
        <v>-23.0497</v>
      </c>
      <c r="K302" s="21">
        <v>-47.8367</v>
      </c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5.75" customHeight="1">
      <c r="A303" s="22">
        <v>3526506.0</v>
      </c>
      <c r="B303" s="23" t="s">
        <v>5183</v>
      </c>
      <c r="C303" s="24">
        <v>5131.0</v>
      </c>
      <c r="D303" s="24">
        <v>6188.0</v>
      </c>
      <c r="E303" s="24">
        <v>2594.0</v>
      </c>
      <c r="F303" s="24">
        <v>4287.0</v>
      </c>
      <c r="G303" s="24">
        <v>4495.0</v>
      </c>
      <c r="H303" s="24">
        <v>8782.0</v>
      </c>
      <c r="I303" s="25"/>
      <c r="J303" s="26">
        <v>-21.1683</v>
      </c>
      <c r="K303" s="26">
        <v>-51.0397</v>
      </c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17">
        <v>3526605.0</v>
      </c>
      <c r="B304" s="18" t="s">
        <v>5184</v>
      </c>
      <c r="C304" s="19">
        <v>6008.0</v>
      </c>
      <c r="D304" s="19">
        <v>3317.0</v>
      </c>
      <c r="E304" s="19">
        <v>3269.0</v>
      </c>
      <c r="F304" s="19">
        <v>6045.0</v>
      </c>
      <c r="G304" s="19">
        <v>541.0</v>
      </c>
      <c r="H304" s="19">
        <v>6586.0</v>
      </c>
      <c r="I304" s="20"/>
      <c r="J304" s="21">
        <v>-22.5708</v>
      </c>
      <c r="K304" s="21">
        <v>-44.9022</v>
      </c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5.75" customHeight="1">
      <c r="A305" s="22">
        <v>3526704.0</v>
      </c>
      <c r="B305" s="23" t="s">
        <v>5185</v>
      </c>
      <c r="C305" s="24">
        <v>80757.0</v>
      </c>
      <c r="D305" s="24">
        <v>46054.0</v>
      </c>
      <c r="E305" s="24">
        <v>45750.0</v>
      </c>
      <c r="F305" s="24">
        <v>89902.0</v>
      </c>
      <c r="G305" s="24">
        <v>1902.0</v>
      </c>
      <c r="H305" s="24">
        <v>91804.0</v>
      </c>
      <c r="I305" s="25"/>
      <c r="J305" s="26">
        <v>-22.1856</v>
      </c>
      <c r="K305" s="26">
        <v>-47.3903</v>
      </c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17">
        <v>3526803.0</v>
      </c>
      <c r="B306" s="18" t="s">
        <v>5186</v>
      </c>
      <c r="C306" s="19">
        <v>55042.0</v>
      </c>
      <c r="D306" s="19">
        <v>30498.0</v>
      </c>
      <c r="E306" s="19">
        <v>30956.0</v>
      </c>
      <c r="F306" s="19">
        <v>60077.0</v>
      </c>
      <c r="G306" s="19">
        <v>1377.0</v>
      </c>
      <c r="H306" s="19">
        <v>61454.0</v>
      </c>
      <c r="I306" s="20"/>
      <c r="J306" s="21">
        <v>-22.5986</v>
      </c>
      <c r="K306" s="21">
        <v>-48.8003</v>
      </c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5.75" customHeight="1">
      <c r="A307" s="22">
        <v>3526902.0</v>
      </c>
      <c r="B307" s="23" t="s">
        <v>5187</v>
      </c>
      <c r="C307" s="24">
        <v>249046.0</v>
      </c>
      <c r="D307" s="24">
        <v>135637.0</v>
      </c>
      <c r="E307" s="24">
        <v>140373.0</v>
      </c>
      <c r="F307" s="24">
        <v>267775.0</v>
      </c>
      <c r="G307" s="24">
        <v>8235.0</v>
      </c>
      <c r="H307" s="24">
        <v>276010.0</v>
      </c>
      <c r="I307" s="25"/>
      <c r="J307" s="26">
        <v>-22.5647</v>
      </c>
      <c r="K307" s="26">
        <v>-47.4017</v>
      </c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17">
        <v>3527009.0</v>
      </c>
      <c r="B308" s="18" t="s">
        <v>5188</v>
      </c>
      <c r="C308" s="19">
        <v>5331.0</v>
      </c>
      <c r="D308" s="19">
        <v>3327.0</v>
      </c>
      <c r="E308" s="19">
        <v>3381.0</v>
      </c>
      <c r="F308" s="19">
        <v>6708.0</v>
      </c>
      <c r="G308" s="19">
        <v>0.0</v>
      </c>
      <c r="H308" s="19">
        <v>6708.0</v>
      </c>
      <c r="I308" s="20"/>
      <c r="J308" s="21">
        <v>-22.5231</v>
      </c>
      <c r="K308" s="21">
        <v>-46.65</v>
      </c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5.75" customHeight="1">
      <c r="A309" s="22">
        <v>3527108.0</v>
      </c>
      <c r="B309" s="23" t="s">
        <v>5189</v>
      </c>
      <c r="C309" s="24">
        <v>65952.0</v>
      </c>
      <c r="D309" s="24">
        <v>34718.0</v>
      </c>
      <c r="E309" s="24">
        <v>36775.0</v>
      </c>
      <c r="F309" s="24">
        <v>70658.0</v>
      </c>
      <c r="G309" s="24">
        <v>835.0</v>
      </c>
      <c r="H309" s="24">
        <v>71493.0</v>
      </c>
      <c r="I309" s="25"/>
      <c r="J309" s="26">
        <v>-21.6786</v>
      </c>
      <c r="K309" s="26">
        <v>-49.7425</v>
      </c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17">
        <v>3527207.0</v>
      </c>
      <c r="B310" s="18" t="s">
        <v>5190</v>
      </c>
      <c r="C310" s="19">
        <v>77990.0</v>
      </c>
      <c r="D310" s="19">
        <v>39869.0</v>
      </c>
      <c r="E310" s="19">
        <v>42684.0</v>
      </c>
      <c r="F310" s="19">
        <v>80182.0</v>
      </c>
      <c r="G310" s="19">
        <v>2371.0</v>
      </c>
      <c r="H310" s="19">
        <v>82553.0</v>
      </c>
      <c r="I310" s="20"/>
      <c r="J310" s="21">
        <v>-22.7308</v>
      </c>
      <c r="K310" s="21">
        <v>-45.1247</v>
      </c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5.75" customHeight="1">
      <c r="A311" s="22">
        <v>3527256.0</v>
      </c>
      <c r="B311" s="23" t="s">
        <v>5191</v>
      </c>
      <c r="C311" s="24">
        <v>2007.0</v>
      </c>
      <c r="D311" s="24">
        <v>1104.0</v>
      </c>
      <c r="E311" s="24">
        <v>1019.0</v>
      </c>
      <c r="F311" s="24">
        <v>1744.0</v>
      </c>
      <c r="G311" s="24">
        <v>379.0</v>
      </c>
      <c r="H311" s="24">
        <v>2123.0</v>
      </c>
      <c r="I311" s="25"/>
      <c r="J311" s="26">
        <v>-20.9669</v>
      </c>
      <c r="K311" s="26">
        <v>-50.2242</v>
      </c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17">
        <v>3527306.0</v>
      </c>
      <c r="B312" s="18" t="s">
        <v>5192</v>
      </c>
      <c r="C312" s="19">
        <v>23903.0</v>
      </c>
      <c r="D312" s="19">
        <v>18814.0</v>
      </c>
      <c r="E312" s="19">
        <v>18339.0</v>
      </c>
      <c r="F312" s="19">
        <v>35743.0</v>
      </c>
      <c r="G312" s="19">
        <v>1410.0</v>
      </c>
      <c r="H312" s="19">
        <v>37153.0</v>
      </c>
      <c r="I312" s="20"/>
      <c r="J312" s="21">
        <v>-23.0864</v>
      </c>
      <c r="K312" s="21">
        <v>-46.9506</v>
      </c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5.75" customHeight="1">
      <c r="A313" s="22">
        <v>3527405.0</v>
      </c>
      <c r="B313" s="23" t="s">
        <v>5193</v>
      </c>
      <c r="C313" s="24">
        <v>18316.0</v>
      </c>
      <c r="D313" s="24">
        <v>10560.0</v>
      </c>
      <c r="E313" s="24">
        <v>9325.0</v>
      </c>
      <c r="F313" s="24">
        <v>17222.0</v>
      </c>
      <c r="G313" s="24">
        <v>2663.0</v>
      </c>
      <c r="H313" s="24">
        <v>19885.0</v>
      </c>
      <c r="I313" s="25"/>
      <c r="J313" s="26">
        <v>-21.7203</v>
      </c>
      <c r="K313" s="26">
        <v>-51.0189</v>
      </c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17">
        <v>3527504.0</v>
      </c>
      <c r="B314" s="18" t="s">
        <v>5194</v>
      </c>
      <c r="C314" s="19">
        <v>2154.0</v>
      </c>
      <c r="D314" s="19">
        <v>1123.0</v>
      </c>
      <c r="E314" s="19">
        <v>1132.0</v>
      </c>
      <c r="F314" s="19">
        <v>1789.0</v>
      </c>
      <c r="G314" s="19">
        <v>466.0</v>
      </c>
      <c r="H314" s="19">
        <v>2255.0</v>
      </c>
      <c r="I314" s="20"/>
      <c r="J314" s="21">
        <v>-22.4311</v>
      </c>
      <c r="K314" s="21">
        <v>-49.5225</v>
      </c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5.75" customHeight="1">
      <c r="A315" s="22">
        <v>3527603.0</v>
      </c>
      <c r="B315" s="23" t="s">
        <v>5195</v>
      </c>
      <c r="C315" s="24">
        <v>7160.0</v>
      </c>
      <c r="D315" s="24">
        <v>5832.0</v>
      </c>
      <c r="E315" s="24">
        <v>5454.0</v>
      </c>
      <c r="F315" s="24">
        <v>10901.0</v>
      </c>
      <c r="G315" s="24">
        <v>385.0</v>
      </c>
      <c r="H315" s="24">
        <v>11286.0</v>
      </c>
      <c r="I315" s="25"/>
      <c r="J315" s="26">
        <v>-21.555</v>
      </c>
      <c r="K315" s="26">
        <v>-47.7044</v>
      </c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17">
        <v>3527702.0</v>
      </c>
      <c r="B316" s="18" t="s">
        <v>5196</v>
      </c>
      <c r="C316" s="19">
        <v>4274.0</v>
      </c>
      <c r="D316" s="19">
        <v>2612.0</v>
      </c>
      <c r="E316" s="19">
        <v>2418.0</v>
      </c>
      <c r="F316" s="19">
        <v>4611.0</v>
      </c>
      <c r="G316" s="19">
        <v>419.0</v>
      </c>
      <c r="H316" s="19">
        <v>5030.0</v>
      </c>
      <c r="I316" s="20"/>
      <c r="J316" s="21">
        <v>-21.6758</v>
      </c>
      <c r="K316" s="21">
        <v>-50.3267</v>
      </c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5.75" customHeight="1">
      <c r="A317" s="22">
        <v>3527801.0</v>
      </c>
      <c r="B317" s="23" t="s">
        <v>5197</v>
      </c>
      <c r="C317" s="24">
        <v>4230.0</v>
      </c>
      <c r="D317" s="24">
        <v>2121.0</v>
      </c>
      <c r="E317" s="24">
        <v>2232.0</v>
      </c>
      <c r="F317" s="24">
        <v>3865.0</v>
      </c>
      <c r="G317" s="24">
        <v>488.0</v>
      </c>
      <c r="H317" s="24">
        <v>4353.0</v>
      </c>
      <c r="I317" s="25"/>
      <c r="J317" s="26">
        <v>-22.415</v>
      </c>
      <c r="K317" s="26">
        <v>-49.8172</v>
      </c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17">
        <v>3527900.0</v>
      </c>
      <c r="B318" s="18" t="s">
        <v>5198</v>
      </c>
      <c r="C318" s="19">
        <v>2897.0</v>
      </c>
      <c r="D318" s="19">
        <v>1346.0</v>
      </c>
      <c r="E318" s="19">
        <v>1357.0</v>
      </c>
      <c r="F318" s="19">
        <v>2150.0</v>
      </c>
      <c r="G318" s="19">
        <v>553.0</v>
      </c>
      <c r="H318" s="19">
        <v>2703.0</v>
      </c>
      <c r="I318" s="20"/>
      <c r="J318" s="21">
        <v>-22.34</v>
      </c>
      <c r="K318" s="21">
        <v>-50.3922</v>
      </c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5.75" customHeight="1">
      <c r="A319" s="22">
        <v>3528007.0</v>
      </c>
      <c r="B319" s="23" t="s">
        <v>5199</v>
      </c>
      <c r="C319" s="24">
        <v>15752.0</v>
      </c>
      <c r="D319" s="24">
        <v>8147.0</v>
      </c>
      <c r="E319" s="24">
        <v>8099.0</v>
      </c>
      <c r="F319" s="24">
        <v>15763.0</v>
      </c>
      <c r="G319" s="24">
        <v>483.0</v>
      </c>
      <c r="H319" s="24">
        <v>16246.0</v>
      </c>
      <c r="I319" s="25"/>
      <c r="J319" s="26">
        <v>-22.5022</v>
      </c>
      <c r="K319" s="26">
        <v>-48.7114</v>
      </c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17">
        <v>3528106.0</v>
      </c>
      <c r="B320" s="18" t="s">
        <v>5200</v>
      </c>
      <c r="C320" s="19">
        <v>7385.0</v>
      </c>
      <c r="D320" s="19">
        <v>3880.0</v>
      </c>
      <c r="E320" s="19">
        <v>3783.0</v>
      </c>
      <c r="F320" s="19">
        <v>6773.0</v>
      </c>
      <c r="G320" s="19">
        <v>890.0</v>
      </c>
      <c r="H320" s="19">
        <v>7663.0</v>
      </c>
      <c r="I320" s="20"/>
      <c r="J320" s="21">
        <v>-20.8058</v>
      </c>
      <c r="K320" s="21">
        <v>-49.9639</v>
      </c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5.75" customHeight="1">
      <c r="A321" s="22">
        <v>3528205.0</v>
      </c>
      <c r="B321" s="23" t="s">
        <v>5201</v>
      </c>
      <c r="C321" s="24">
        <v>3761.0</v>
      </c>
      <c r="D321" s="24">
        <v>1837.0</v>
      </c>
      <c r="E321" s="24">
        <v>1827.0</v>
      </c>
      <c r="F321" s="24">
        <v>2777.0</v>
      </c>
      <c r="G321" s="24">
        <v>887.0</v>
      </c>
      <c r="H321" s="24">
        <v>3664.0</v>
      </c>
      <c r="I321" s="25"/>
      <c r="J321" s="26">
        <v>-20.1458</v>
      </c>
      <c r="K321" s="26">
        <v>-50.1944</v>
      </c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17">
        <v>3528304.0</v>
      </c>
      <c r="B322" s="18" t="s">
        <v>5202</v>
      </c>
      <c r="C322" s="19">
        <v>3421.0</v>
      </c>
      <c r="D322" s="19">
        <v>1651.0</v>
      </c>
      <c r="E322" s="19">
        <v>1549.0</v>
      </c>
      <c r="F322" s="19">
        <v>2655.0</v>
      </c>
      <c r="G322" s="19">
        <v>545.0</v>
      </c>
      <c r="H322" s="19">
        <v>3200.0</v>
      </c>
      <c r="I322" s="20"/>
      <c r="J322" s="21">
        <v>-20.6439</v>
      </c>
      <c r="K322" s="21">
        <v>-50.2261</v>
      </c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5.75" customHeight="1">
      <c r="A323" s="22">
        <v>3528403.0</v>
      </c>
      <c r="B323" s="23" t="s">
        <v>5203</v>
      </c>
      <c r="C323" s="24">
        <v>39975.0</v>
      </c>
      <c r="D323" s="24">
        <v>21524.0</v>
      </c>
      <c r="E323" s="24">
        <v>21701.0</v>
      </c>
      <c r="F323" s="24">
        <v>34702.0</v>
      </c>
      <c r="G323" s="24">
        <v>8523.0</v>
      </c>
      <c r="H323" s="24">
        <v>43225.0</v>
      </c>
      <c r="I323" s="25"/>
      <c r="J323" s="26">
        <v>-23.5458</v>
      </c>
      <c r="K323" s="26">
        <v>-47.1833</v>
      </c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17">
        <v>3528502.0</v>
      </c>
      <c r="B324" s="18" t="s">
        <v>5204</v>
      </c>
      <c r="C324" s="19">
        <v>60111.0</v>
      </c>
      <c r="D324" s="19">
        <v>40937.0</v>
      </c>
      <c r="E324" s="19">
        <v>39983.0</v>
      </c>
      <c r="F324" s="19">
        <v>70659.0</v>
      </c>
      <c r="G324" s="19">
        <v>10261.0</v>
      </c>
      <c r="H324" s="19">
        <v>80920.0</v>
      </c>
      <c r="I324" s="20"/>
      <c r="J324" s="21">
        <v>-23.3186</v>
      </c>
      <c r="K324" s="21">
        <v>-46.5867</v>
      </c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5.75" customHeight="1">
      <c r="A325" s="65">
        <v>3528601.0</v>
      </c>
      <c r="B325" s="67" t="s">
        <v>5205</v>
      </c>
      <c r="C325" s="68">
        <v>8271.0</v>
      </c>
      <c r="D325" s="68">
        <v>4523.0</v>
      </c>
      <c r="E325" s="68">
        <v>4476.0</v>
      </c>
      <c r="F325" s="68">
        <v>7785.0</v>
      </c>
      <c r="G325" s="68">
        <v>1214.0</v>
      </c>
      <c r="H325" s="68">
        <v>8999.0</v>
      </c>
      <c r="I325" s="65"/>
      <c r="J325" s="26">
        <v>-23.0033</v>
      </c>
      <c r="K325" s="26">
        <v>-49.3219</v>
      </c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</row>
    <row r="326" ht="15.75" customHeight="1">
      <c r="A326" s="17">
        <v>3528700.0</v>
      </c>
      <c r="B326" s="18" t="s">
        <v>5206</v>
      </c>
      <c r="C326" s="19">
        <v>3699.0</v>
      </c>
      <c r="D326" s="19">
        <v>3048.0</v>
      </c>
      <c r="E326" s="19">
        <v>1764.0</v>
      </c>
      <c r="F326" s="19">
        <v>2142.0</v>
      </c>
      <c r="G326" s="19">
        <v>2670.0</v>
      </c>
      <c r="H326" s="19">
        <v>4812.0</v>
      </c>
      <c r="I326" s="20"/>
      <c r="J326" s="21">
        <v>-22.1081</v>
      </c>
      <c r="K326" s="21">
        <v>-51.9625</v>
      </c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5.75" customHeight="1">
      <c r="A327" s="22">
        <v>3528809.0</v>
      </c>
      <c r="B327" s="23" t="s">
        <v>5207</v>
      </c>
      <c r="C327" s="24">
        <v>13004.0</v>
      </c>
      <c r="D327" s="24">
        <v>6670.0</v>
      </c>
      <c r="E327" s="24">
        <v>6674.0</v>
      </c>
      <c r="F327" s="24">
        <v>12098.0</v>
      </c>
      <c r="G327" s="24">
        <v>1246.0</v>
      </c>
      <c r="H327" s="24">
        <v>13344.0</v>
      </c>
      <c r="I327" s="25"/>
      <c r="J327" s="26">
        <v>-22.6106</v>
      </c>
      <c r="K327" s="26">
        <v>-50.6672</v>
      </c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17">
        <v>3528858.0</v>
      </c>
      <c r="B328" s="18" t="s">
        <v>5208</v>
      </c>
      <c r="C328" s="19">
        <v>2238.0</v>
      </c>
      <c r="D328" s="19">
        <v>1345.0</v>
      </c>
      <c r="E328" s="19">
        <v>1288.0</v>
      </c>
      <c r="F328" s="19">
        <v>2203.0</v>
      </c>
      <c r="G328" s="19">
        <v>430.0</v>
      </c>
      <c r="H328" s="19">
        <v>2633.0</v>
      </c>
      <c r="I328" s="20"/>
      <c r="J328" s="21">
        <v>-21.2592</v>
      </c>
      <c r="K328" s="21">
        <v>-49.1289</v>
      </c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5.75" customHeight="1">
      <c r="A329" s="22">
        <v>3528908.0</v>
      </c>
      <c r="B329" s="23" t="s">
        <v>5209</v>
      </c>
      <c r="C329" s="24">
        <v>3854.0</v>
      </c>
      <c r="D329" s="24">
        <v>2021.0</v>
      </c>
      <c r="E329" s="24">
        <v>1895.0</v>
      </c>
      <c r="F329" s="24">
        <v>3137.0</v>
      </c>
      <c r="G329" s="24">
        <v>779.0</v>
      </c>
      <c r="H329" s="24">
        <v>3916.0</v>
      </c>
      <c r="I329" s="25"/>
      <c r="J329" s="26">
        <v>-21.7989</v>
      </c>
      <c r="K329" s="26">
        <v>-51.1814</v>
      </c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17">
        <v>3529005.0</v>
      </c>
      <c r="B330" s="18" t="s">
        <v>5210</v>
      </c>
      <c r="C330" s="19">
        <v>197342.0</v>
      </c>
      <c r="D330" s="19">
        <v>104694.0</v>
      </c>
      <c r="E330" s="19">
        <v>111990.0</v>
      </c>
      <c r="F330" s="19">
        <v>207737.0</v>
      </c>
      <c r="G330" s="19">
        <v>8947.0</v>
      </c>
      <c r="H330" s="19">
        <v>216684.0</v>
      </c>
      <c r="I330" s="20"/>
      <c r="J330" s="21">
        <v>-22.2139</v>
      </c>
      <c r="K330" s="21">
        <v>-49.9458</v>
      </c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5.75" customHeight="1">
      <c r="A331" s="22">
        <v>3529104.0</v>
      </c>
      <c r="B331" s="23" t="s">
        <v>5211</v>
      </c>
      <c r="C331" s="24">
        <v>2195.0</v>
      </c>
      <c r="D331" s="24">
        <v>1063.0</v>
      </c>
      <c r="E331" s="24">
        <v>1050.0</v>
      </c>
      <c r="F331" s="24">
        <v>1671.0</v>
      </c>
      <c r="G331" s="24">
        <v>442.0</v>
      </c>
      <c r="H331" s="24">
        <v>2113.0</v>
      </c>
      <c r="I331" s="25"/>
      <c r="J331" s="26">
        <v>-20.4406</v>
      </c>
      <c r="K331" s="26">
        <v>-50.8231</v>
      </c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17">
        <v>3529203.0</v>
      </c>
      <c r="B332" s="18" t="s">
        <v>5212</v>
      </c>
      <c r="C332" s="19">
        <v>22346.0</v>
      </c>
      <c r="D332" s="19">
        <v>12618.0</v>
      </c>
      <c r="E332" s="19">
        <v>11642.0</v>
      </c>
      <c r="F332" s="19">
        <v>20379.0</v>
      </c>
      <c r="G332" s="19">
        <v>3881.0</v>
      </c>
      <c r="H332" s="19">
        <v>24260.0</v>
      </c>
      <c r="I332" s="20"/>
      <c r="J332" s="21">
        <v>-22.1458</v>
      </c>
      <c r="K332" s="21">
        <v>-51.1708</v>
      </c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5.75" customHeight="1">
      <c r="A333" s="22">
        <v>3529302.0</v>
      </c>
      <c r="B333" s="23" t="s">
        <v>5213</v>
      </c>
      <c r="C333" s="24">
        <v>71753.0</v>
      </c>
      <c r="D333" s="24">
        <v>38038.0</v>
      </c>
      <c r="E333" s="24">
        <v>38761.0</v>
      </c>
      <c r="F333" s="24">
        <v>75386.0</v>
      </c>
      <c r="G333" s="24">
        <v>1413.0</v>
      </c>
      <c r="H333" s="24">
        <v>76799.0</v>
      </c>
      <c r="I333" s="25"/>
      <c r="J333" s="26">
        <v>-21.6033</v>
      </c>
      <c r="K333" s="26">
        <v>-48.3658</v>
      </c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17">
        <v>3529401.0</v>
      </c>
      <c r="B334" s="18" t="s">
        <v>5214</v>
      </c>
      <c r="C334" s="19">
        <v>363392.0</v>
      </c>
      <c r="D334" s="19">
        <v>204180.0</v>
      </c>
      <c r="E334" s="19">
        <v>213101.0</v>
      </c>
      <c r="F334" s="19">
        <v>417281.0</v>
      </c>
      <c r="G334" s="19">
        <v>0.0</v>
      </c>
      <c r="H334" s="19">
        <v>417281.0</v>
      </c>
      <c r="I334" s="20"/>
      <c r="J334" s="21">
        <v>-23.6678</v>
      </c>
      <c r="K334" s="21">
        <v>-46.4614</v>
      </c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5.75" customHeight="1">
      <c r="A335" s="22">
        <v>3529500.0</v>
      </c>
      <c r="B335" s="23" t="s">
        <v>5215</v>
      </c>
      <c r="C335" s="24">
        <v>3759.0</v>
      </c>
      <c r="D335" s="24">
        <v>2357.0</v>
      </c>
      <c r="E335" s="24">
        <v>2283.0</v>
      </c>
      <c r="F335" s="24">
        <v>3793.0</v>
      </c>
      <c r="G335" s="24">
        <v>847.0</v>
      </c>
      <c r="H335" s="24">
        <v>4640.0</v>
      </c>
      <c r="I335" s="25"/>
      <c r="J335" s="26">
        <v>-21.1667</v>
      </c>
      <c r="K335" s="26">
        <v>-49.5808</v>
      </c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17">
        <v>3529609.0</v>
      </c>
      <c r="B336" s="18" t="s">
        <v>5216</v>
      </c>
      <c r="C336" s="19">
        <v>4025.0</v>
      </c>
      <c r="D336" s="19">
        <v>1890.0</v>
      </c>
      <c r="E336" s="19">
        <v>1961.0</v>
      </c>
      <c r="F336" s="19">
        <v>2676.0</v>
      </c>
      <c r="G336" s="19">
        <v>1175.0</v>
      </c>
      <c r="H336" s="19">
        <v>3851.0</v>
      </c>
      <c r="I336" s="20"/>
      <c r="J336" s="21">
        <v>-20.3592</v>
      </c>
      <c r="K336" s="21">
        <v>-50.1733</v>
      </c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5.75" customHeight="1">
      <c r="A337" s="22">
        <v>3529658.0</v>
      </c>
      <c r="B337" s="23" t="s">
        <v>5217</v>
      </c>
      <c r="C337" s="24">
        <v>1930.0</v>
      </c>
      <c r="D337" s="24">
        <v>957.0</v>
      </c>
      <c r="E337" s="24">
        <v>929.0</v>
      </c>
      <c r="F337" s="24">
        <v>1468.0</v>
      </c>
      <c r="G337" s="24">
        <v>418.0</v>
      </c>
      <c r="H337" s="24">
        <v>1886.0</v>
      </c>
      <c r="I337" s="25"/>
      <c r="J337" s="26">
        <v>-19.9664</v>
      </c>
      <c r="K337" s="26">
        <v>-50.6381</v>
      </c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17">
        <v>3529708.0</v>
      </c>
      <c r="B338" s="18" t="s">
        <v>5218</v>
      </c>
      <c r="C338" s="19">
        <v>19019.0</v>
      </c>
      <c r="D338" s="19">
        <v>10202.0</v>
      </c>
      <c r="E338" s="19">
        <v>10240.0</v>
      </c>
      <c r="F338" s="19">
        <v>19269.0</v>
      </c>
      <c r="G338" s="19">
        <v>1173.0</v>
      </c>
      <c r="H338" s="19">
        <v>20442.0</v>
      </c>
      <c r="I338" s="20"/>
      <c r="J338" s="21">
        <v>-20.1794</v>
      </c>
      <c r="K338" s="21">
        <v>-48.0319</v>
      </c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5.75" customHeight="1">
      <c r="A339" s="22">
        <v>3529807.0</v>
      </c>
      <c r="B339" s="23" t="s">
        <v>5219</v>
      </c>
      <c r="C339" s="24">
        <v>11410.0</v>
      </c>
      <c r="D339" s="24">
        <v>5993.0</v>
      </c>
      <c r="E339" s="24">
        <v>6049.0</v>
      </c>
      <c r="F339" s="24">
        <v>11504.0</v>
      </c>
      <c r="G339" s="24">
        <v>538.0</v>
      </c>
      <c r="H339" s="24">
        <v>12042.0</v>
      </c>
      <c r="I339" s="25"/>
      <c r="J339" s="26">
        <v>-22.4094</v>
      </c>
      <c r="K339" s="26">
        <v>-48.4506</v>
      </c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17">
        <v>3530003.0</v>
      </c>
      <c r="B340" s="18" t="s">
        <v>5220</v>
      </c>
      <c r="C340" s="19">
        <v>2596.0</v>
      </c>
      <c r="D340" s="19">
        <v>1406.0</v>
      </c>
      <c r="E340" s="19">
        <v>1421.0</v>
      </c>
      <c r="F340" s="19">
        <v>1881.0</v>
      </c>
      <c r="G340" s="19">
        <v>946.0</v>
      </c>
      <c r="H340" s="19">
        <v>2827.0</v>
      </c>
      <c r="I340" s="20"/>
      <c r="J340" s="21">
        <v>-19.9794</v>
      </c>
      <c r="K340" s="21">
        <v>-50.1372</v>
      </c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5.75" customHeight="1">
      <c r="A341" s="22">
        <v>3529906.0</v>
      </c>
      <c r="B341" s="23" t="s">
        <v>5221</v>
      </c>
      <c r="C341" s="24">
        <v>22383.0</v>
      </c>
      <c r="D341" s="24">
        <v>10414.0</v>
      </c>
      <c r="E341" s="24">
        <v>10181.0</v>
      </c>
      <c r="F341" s="24">
        <v>10586.0</v>
      </c>
      <c r="G341" s="24">
        <v>10009.0</v>
      </c>
      <c r="H341" s="24">
        <v>20595.0</v>
      </c>
      <c r="I341" s="25"/>
      <c r="J341" s="26">
        <v>-24.2814</v>
      </c>
      <c r="K341" s="26">
        <v>-47.4597</v>
      </c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17">
        <v>3530102.0</v>
      </c>
      <c r="B342" s="18" t="s">
        <v>5222</v>
      </c>
      <c r="C342" s="19">
        <v>25936.0</v>
      </c>
      <c r="D342" s="19">
        <v>15052.0</v>
      </c>
      <c r="E342" s="19">
        <v>12423.0</v>
      </c>
      <c r="F342" s="19">
        <v>24455.0</v>
      </c>
      <c r="G342" s="19">
        <v>3020.0</v>
      </c>
      <c r="H342" s="19">
        <v>27475.0</v>
      </c>
      <c r="I342" s="20"/>
      <c r="J342" s="21">
        <v>-21.1336</v>
      </c>
      <c r="K342" s="21">
        <v>-51.1017</v>
      </c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5.75" customHeight="1">
      <c r="A343" s="22">
        <v>3530201.0</v>
      </c>
      <c r="B343" s="23" t="s">
        <v>5223</v>
      </c>
      <c r="C343" s="24">
        <v>16213.0</v>
      </c>
      <c r="D343" s="24">
        <v>8665.0</v>
      </c>
      <c r="E343" s="24">
        <v>8399.0</v>
      </c>
      <c r="F343" s="24">
        <v>10047.0</v>
      </c>
      <c r="G343" s="24">
        <v>7017.0</v>
      </c>
      <c r="H343" s="24">
        <v>17064.0</v>
      </c>
      <c r="I343" s="25"/>
      <c r="J343" s="26">
        <v>-22.2919</v>
      </c>
      <c r="K343" s="26">
        <v>-51.9064</v>
      </c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17">
        <v>3530300.0</v>
      </c>
      <c r="B344" s="18" t="s">
        <v>5224</v>
      </c>
      <c r="C344" s="19">
        <v>48327.0</v>
      </c>
      <c r="D344" s="19">
        <v>26419.0</v>
      </c>
      <c r="E344" s="19">
        <v>27390.0</v>
      </c>
      <c r="F344" s="19">
        <v>52458.0</v>
      </c>
      <c r="G344" s="19">
        <v>1351.0</v>
      </c>
      <c r="H344" s="19">
        <v>53809.0</v>
      </c>
      <c r="I344" s="20"/>
      <c r="J344" s="21">
        <v>-20.8192</v>
      </c>
      <c r="K344" s="21">
        <v>-49.5211</v>
      </c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5.75" customHeight="1">
      <c r="A345" s="22">
        <v>3530409.0</v>
      </c>
      <c r="B345" s="23" t="s">
        <v>5225</v>
      </c>
      <c r="C345" s="24">
        <v>3741.0</v>
      </c>
      <c r="D345" s="24">
        <v>2193.0</v>
      </c>
      <c r="E345" s="24">
        <v>2102.0</v>
      </c>
      <c r="F345" s="24">
        <v>3492.0</v>
      </c>
      <c r="G345" s="24">
        <v>803.0</v>
      </c>
      <c r="H345" s="24">
        <v>4295.0</v>
      </c>
      <c r="I345" s="25"/>
      <c r="J345" s="26">
        <v>-20.6167</v>
      </c>
      <c r="K345" s="26">
        <v>-49.4639</v>
      </c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17">
        <v>3530508.0</v>
      </c>
      <c r="B346" s="18" t="s">
        <v>5226</v>
      </c>
      <c r="C346" s="19">
        <v>65574.0</v>
      </c>
      <c r="D346" s="19">
        <v>33067.0</v>
      </c>
      <c r="E346" s="19">
        <v>33236.0</v>
      </c>
      <c r="F346" s="19">
        <v>61159.0</v>
      </c>
      <c r="G346" s="19">
        <v>5144.0</v>
      </c>
      <c r="H346" s="19">
        <v>66303.0</v>
      </c>
      <c r="I346" s="20"/>
      <c r="J346" s="21">
        <v>-21.4678</v>
      </c>
      <c r="K346" s="21">
        <v>-47.0047</v>
      </c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5.75" customHeight="1">
      <c r="A347" s="22">
        <v>3530607.0</v>
      </c>
      <c r="B347" s="23" t="s">
        <v>5227</v>
      </c>
      <c r="C347" s="24">
        <v>330241.0</v>
      </c>
      <c r="D347" s="24">
        <v>188658.0</v>
      </c>
      <c r="E347" s="24">
        <v>198583.0</v>
      </c>
      <c r="F347" s="24">
        <v>357294.0</v>
      </c>
      <c r="G347" s="24">
        <v>29947.0</v>
      </c>
      <c r="H347" s="24">
        <v>387241.0</v>
      </c>
      <c r="I347" s="25"/>
      <c r="J347" s="26">
        <v>-23.5228</v>
      </c>
      <c r="K347" s="26">
        <v>-46.1883</v>
      </c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17">
        <v>3530706.0</v>
      </c>
      <c r="B348" s="18" t="s">
        <v>5228</v>
      </c>
      <c r="C348" s="19">
        <v>124228.0</v>
      </c>
      <c r="D348" s="19">
        <v>68115.0</v>
      </c>
      <c r="E348" s="19">
        <v>69171.0</v>
      </c>
      <c r="F348" s="19">
        <v>130336.0</v>
      </c>
      <c r="G348" s="19">
        <v>6950.0</v>
      </c>
      <c r="H348" s="19">
        <v>137286.0</v>
      </c>
      <c r="I348" s="20"/>
      <c r="J348" s="21">
        <v>-22.3722</v>
      </c>
      <c r="K348" s="21">
        <v>-46.9422</v>
      </c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5.75" customHeight="1">
      <c r="A349" s="22">
        <v>3530805.0</v>
      </c>
      <c r="B349" s="23" t="s">
        <v>5229</v>
      </c>
      <c r="C349" s="24">
        <v>81467.0</v>
      </c>
      <c r="D349" s="24">
        <v>42470.0</v>
      </c>
      <c r="E349" s="24">
        <v>43774.0</v>
      </c>
      <c r="F349" s="24">
        <v>80670.0</v>
      </c>
      <c r="G349" s="24">
        <v>5574.0</v>
      </c>
      <c r="H349" s="24">
        <v>86244.0</v>
      </c>
      <c r="I349" s="25"/>
      <c r="J349" s="26">
        <v>-22.4319</v>
      </c>
      <c r="K349" s="26">
        <v>-46.9578</v>
      </c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17">
        <v>3530904.0</v>
      </c>
      <c r="B350" s="18" t="s">
        <v>5230</v>
      </c>
      <c r="C350" s="19">
        <v>3107.0</v>
      </c>
      <c r="D350" s="19">
        <v>1663.0</v>
      </c>
      <c r="E350" s="19">
        <v>1603.0</v>
      </c>
      <c r="F350" s="19">
        <v>2685.0</v>
      </c>
      <c r="G350" s="19">
        <v>581.0</v>
      </c>
      <c r="H350" s="19">
        <v>3266.0</v>
      </c>
      <c r="I350" s="20"/>
      <c r="J350" s="21">
        <v>-22.9292</v>
      </c>
      <c r="K350" s="21">
        <v>-47.5661</v>
      </c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5.75" customHeight="1">
      <c r="A351" s="22">
        <v>3531001.0</v>
      </c>
      <c r="B351" s="23" t="s">
        <v>5231</v>
      </c>
      <c r="C351" s="24">
        <v>2055.0</v>
      </c>
      <c r="D351" s="24">
        <v>1101.0</v>
      </c>
      <c r="E351" s="24">
        <v>1033.0</v>
      </c>
      <c r="F351" s="24">
        <v>1838.0</v>
      </c>
      <c r="G351" s="24">
        <v>296.0</v>
      </c>
      <c r="H351" s="24">
        <v>2134.0</v>
      </c>
      <c r="I351" s="25"/>
      <c r="J351" s="26">
        <v>-20.8503</v>
      </c>
      <c r="K351" s="26">
        <v>-50.0917</v>
      </c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136">
        <v>3531100.0</v>
      </c>
      <c r="B352" s="137" t="s">
        <v>5232</v>
      </c>
      <c r="C352" s="138">
        <v>35098.0</v>
      </c>
      <c r="D352" s="138">
        <v>23109.0</v>
      </c>
      <c r="E352" s="138">
        <v>23201.0</v>
      </c>
      <c r="F352" s="138">
        <v>46108.0</v>
      </c>
      <c r="G352" s="138">
        <v>202.0</v>
      </c>
      <c r="H352" s="138">
        <v>46310.0</v>
      </c>
      <c r="I352" s="136"/>
      <c r="J352" s="21">
        <v>-24.0931</v>
      </c>
      <c r="K352" s="21">
        <v>-46.6208</v>
      </c>
      <c r="L352" s="136"/>
      <c r="M352" s="136"/>
      <c r="N352" s="136"/>
      <c r="O352" s="136"/>
      <c r="P352" s="136"/>
      <c r="Q352" s="136"/>
      <c r="R352" s="136"/>
      <c r="S352" s="136"/>
      <c r="T352" s="136"/>
      <c r="U352" s="136"/>
      <c r="V352" s="136"/>
      <c r="W352" s="136"/>
      <c r="X352" s="136"/>
      <c r="Y352" s="136"/>
      <c r="Z352" s="136"/>
    </row>
    <row r="353" ht="15.75" customHeight="1">
      <c r="A353" s="22">
        <v>3531209.0</v>
      </c>
      <c r="B353" s="23" t="s">
        <v>5233</v>
      </c>
      <c r="C353" s="24">
        <v>6321.0</v>
      </c>
      <c r="D353" s="24">
        <v>3578.0</v>
      </c>
      <c r="E353" s="24">
        <v>3570.0</v>
      </c>
      <c r="F353" s="24">
        <v>4087.0</v>
      </c>
      <c r="G353" s="24">
        <v>3061.0</v>
      </c>
      <c r="H353" s="24">
        <v>7148.0</v>
      </c>
      <c r="I353" s="25"/>
      <c r="J353" s="26">
        <v>-22.6819</v>
      </c>
      <c r="K353" s="26">
        <v>-46.6808</v>
      </c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17">
        <v>3531308.0</v>
      </c>
      <c r="B354" s="18" t="s">
        <v>5234</v>
      </c>
      <c r="C354" s="19">
        <v>43613.0</v>
      </c>
      <c r="D354" s="19">
        <v>22980.0</v>
      </c>
      <c r="E354" s="19">
        <v>23667.0</v>
      </c>
      <c r="F354" s="19">
        <v>44548.0</v>
      </c>
      <c r="G354" s="19">
        <v>2099.0</v>
      </c>
      <c r="H354" s="19">
        <v>46647.0</v>
      </c>
      <c r="I354" s="20"/>
      <c r="J354" s="21">
        <v>-21.2611</v>
      </c>
      <c r="K354" s="21">
        <v>-48.4964</v>
      </c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5.75" customHeight="1">
      <c r="A355" s="22">
        <v>3531407.0</v>
      </c>
      <c r="B355" s="23" t="s">
        <v>5235</v>
      </c>
      <c r="C355" s="24">
        <v>18413.0</v>
      </c>
      <c r="D355" s="24">
        <v>10815.0</v>
      </c>
      <c r="E355" s="24">
        <v>10933.0</v>
      </c>
      <c r="F355" s="24">
        <v>19805.0</v>
      </c>
      <c r="G355" s="24">
        <v>1943.0</v>
      </c>
      <c r="H355" s="24">
        <v>21748.0</v>
      </c>
      <c r="I355" s="25"/>
      <c r="J355" s="26">
        <v>-20.7725</v>
      </c>
      <c r="K355" s="26">
        <v>-49.7142</v>
      </c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17">
        <v>3531506.0</v>
      </c>
      <c r="B356" s="18" t="s">
        <v>5236</v>
      </c>
      <c r="C356" s="19">
        <v>19553.0</v>
      </c>
      <c r="D356" s="19">
        <v>9491.0</v>
      </c>
      <c r="E356" s="19">
        <v>9440.0</v>
      </c>
      <c r="F356" s="19">
        <v>17713.0</v>
      </c>
      <c r="G356" s="19">
        <v>1218.0</v>
      </c>
      <c r="H356" s="19">
        <v>18931.0</v>
      </c>
      <c r="I356" s="20"/>
      <c r="J356" s="21">
        <v>-20.9072</v>
      </c>
      <c r="K356" s="21">
        <v>-48.6414</v>
      </c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5.75" customHeight="1">
      <c r="A357" s="22">
        <v>3531605.0</v>
      </c>
      <c r="B357" s="23" t="s">
        <v>4719</v>
      </c>
      <c r="C357" s="24">
        <v>4089.0</v>
      </c>
      <c r="D357" s="24">
        <v>2011.0</v>
      </c>
      <c r="E357" s="24">
        <v>2052.0</v>
      </c>
      <c r="F357" s="24">
        <v>3211.0</v>
      </c>
      <c r="G357" s="24">
        <v>852.0</v>
      </c>
      <c r="H357" s="24">
        <v>4063.0</v>
      </c>
      <c r="I357" s="25"/>
      <c r="J357" s="26">
        <v>-26.4622</v>
      </c>
      <c r="K357" s="26">
        <v>-50.2311</v>
      </c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17">
        <v>3531803.0</v>
      </c>
      <c r="B358" s="18" t="s">
        <v>5237</v>
      </c>
      <c r="C358" s="19">
        <v>37340.0</v>
      </c>
      <c r="D358" s="19">
        <v>24496.0</v>
      </c>
      <c r="E358" s="19">
        <v>24475.0</v>
      </c>
      <c r="F358" s="19">
        <v>45996.0</v>
      </c>
      <c r="G358" s="19">
        <v>2975.0</v>
      </c>
      <c r="H358" s="19">
        <v>48971.0</v>
      </c>
      <c r="I358" s="20"/>
      <c r="J358" s="21">
        <v>-22.9467</v>
      </c>
      <c r="K358" s="21">
        <v>-47.3158</v>
      </c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5.75" customHeight="1">
      <c r="A359" s="22">
        <v>3531704.0</v>
      </c>
      <c r="B359" s="23" t="s">
        <v>5238</v>
      </c>
      <c r="C359" s="24">
        <v>3615.0</v>
      </c>
      <c r="D359" s="24">
        <v>2149.0</v>
      </c>
      <c r="E359" s="24">
        <v>1974.0</v>
      </c>
      <c r="F359" s="24">
        <v>1790.0</v>
      </c>
      <c r="G359" s="24">
        <v>2333.0</v>
      </c>
      <c r="H359" s="24">
        <v>4123.0</v>
      </c>
      <c r="I359" s="25"/>
      <c r="J359" s="26">
        <v>-22.9567</v>
      </c>
      <c r="K359" s="26">
        <v>-45.8397</v>
      </c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17">
        <v>3531902.0</v>
      </c>
      <c r="B360" s="18" t="s">
        <v>5239</v>
      </c>
      <c r="C360" s="19">
        <v>25428.0</v>
      </c>
      <c r="D360" s="19">
        <v>14885.0</v>
      </c>
      <c r="E360" s="19">
        <v>14242.0</v>
      </c>
      <c r="F360" s="19">
        <v>27918.0</v>
      </c>
      <c r="G360" s="19">
        <v>1209.0</v>
      </c>
      <c r="H360" s="19">
        <v>29127.0</v>
      </c>
      <c r="I360" s="20"/>
      <c r="J360" s="21">
        <v>-20.7314</v>
      </c>
      <c r="K360" s="21">
        <v>-48.0578</v>
      </c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5.75" customHeight="1">
      <c r="A361" s="22">
        <v>3532009.0</v>
      </c>
      <c r="B361" s="23" t="s">
        <v>5240</v>
      </c>
      <c r="C361" s="24">
        <v>9911.0</v>
      </c>
      <c r="D361" s="24">
        <v>5897.0</v>
      </c>
      <c r="E361" s="24">
        <v>5878.0</v>
      </c>
      <c r="F361" s="24">
        <v>10057.0</v>
      </c>
      <c r="G361" s="24">
        <v>1718.0</v>
      </c>
      <c r="H361" s="24">
        <v>11775.0</v>
      </c>
      <c r="I361" s="25"/>
      <c r="J361" s="26">
        <v>-22.88</v>
      </c>
      <c r="K361" s="26">
        <v>-46.7917</v>
      </c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17">
        <v>3532058.0</v>
      </c>
      <c r="B362" s="18" t="s">
        <v>5241</v>
      </c>
      <c r="C362" s="19">
        <v>3871.0</v>
      </c>
      <c r="D362" s="19">
        <v>2162.0</v>
      </c>
      <c r="E362" s="19">
        <v>2128.0</v>
      </c>
      <c r="F362" s="19">
        <v>3108.0</v>
      </c>
      <c r="G362" s="19">
        <v>1182.0</v>
      </c>
      <c r="H362" s="19">
        <v>4290.0</v>
      </c>
      <c r="I362" s="20"/>
      <c r="J362" s="21">
        <v>-21.5081</v>
      </c>
      <c r="K362" s="21">
        <v>-48.1511</v>
      </c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5.75" customHeight="1">
      <c r="A363" s="22">
        <v>3532108.0</v>
      </c>
      <c r="B363" s="23" t="s">
        <v>5242</v>
      </c>
      <c r="C363" s="24">
        <v>3971.0</v>
      </c>
      <c r="D363" s="24">
        <v>2097.0</v>
      </c>
      <c r="E363" s="24">
        <v>2089.0</v>
      </c>
      <c r="F363" s="24">
        <v>2573.0</v>
      </c>
      <c r="G363" s="24">
        <v>1613.0</v>
      </c>
      <c r="H363" s="24">
        <v>4186.0</v>
      </c>
      <c r="I363" s="25"/>
      <c r="J363" s="26">
        <v>-20.9933</v>
      </c>
      <c r="K363" s="26">
        <v>-51.2775</v>
      </c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17">
        <v>3532157.0</v>
      </c>
      <c r="B364" s="18" t="s">
        <v>5243</v>
      </c>
      <c r="C364" s="19">
        <v>2269.0</v>
      </c>
      <c r="D364" s="19">
        <v>1357.0</v>
      </c>
      <c r="E364" s="19">
        <v>1350.0</v>
      </c>
      <c r="F364" s="19">
        <v>2431.0</v>
      </c>
      <c r="G364" s="19">
        <v>276.0</v>
      </c>
      <c r="H364" s="19">
        <v>2707.0</v>
      </c>
      <c r="I364" s="20"/>
      <c r="J364" s="21">
        <v>-22.6206</v>
      </c>
      <c r="K364" s="21">
        <v>-51.2369</v>
      </c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5.75" customHeight="1">
      <c r="A365" s="22">
        <v>3532207.0</v>
      </c>
      <c r="B365" s="23" t="s">
        <v>5244</v>
      </c>
      <c r="C365" s="24">
        <v>3743.0</v>
      </c>
      <c r="D365" s="24">
        <v>2172.0</v>
      </c>
      <c r="E365" s="24">
        <v>2117.0</v>
      </c>
      <c r="F365" s="24">
        <v>3105.0</v>
      </c>
      <c r="G365" s="24">
        <v>1184.0</v>
      </c>
      <c r="H365" s="24">
        <v>4289.0</v>
      </c>
      <c r="I365" s="25"/>
      <c r="J365" s="26">
        <v>-22.4072</v>
      </c>
      <c r="K365" s="26">
        <v>-51.5244</v>
      </c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17">
        <v>3532306.0</v>
      </c>
      <c r="B366" s="18" t="s">
        <v>5245</v>
      </c>
      <c r="C366" s="19">
        <v>6952.0</v>
      </c>
      <c r="D366" s="19">
        <v>3487.0</v>
      </c>
      <c r="E366" s="19">
        <v>3194.0</v>
      </c>
      <c r="F366" s="19">
        <v>2788.0</v>
      </c>
      <c r="G366" s="19">
        <v>3893.0</v>
      </c>
      <c r="H366" s="19">
        <v>6681.0</v>
      </c>
      <c r="I366" s="20"/>
      <c r="J366" s="21">
        <v>-23.3756</v>
      </c>
      <c r="K366" s="21">
        <v>-45.4419</v>
      </c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5.75" customHeight="1">
      <c r="A367" s="22">
        <v>3532405.0</v>
      </c>
      <c r="B367" s="23" t="s">
        <v>5246</v>
      </c>
      <c r="C367" s="24">
        <v>14410.0</v>
      </c>
      <c r="D367" s="24">
        <v>8453.0</v>
      </c>
      <c r="E367" s="24">
        <v>7960.0</v>
      </c>
      <c r="F367" s="24">
        <v>13910.0</v>
      </c>
      <c r="G367" s="24">
        <v>2503.0</v>
      </c>
      <c r="H367" s="24">
        <v>16413.0</v>
      </c>
      <c r="I367" s="25"/>
      <c r="J367" s="26">
        <v>-23.1811</v>
      </c>
      <c r="K367" s="26">
        <v>-46.395</v>
      </c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17">
        <v>3532504.0</v>
      </c>
      <c r="B368" s="18" t="s">
        <v>5247</v>
      </c>
      <c r="C368" s="19">
        <v>8907.0</v>
      </c>
      <c r="D368" s="19">
        <v>4365.0</v>
      </c>
      <c r="E368" s="19">
        <v>4412.0</v>
      </c>
      <c r="F368" s="19">
        <v>7921.0</v>
      </c>
      <c r="G368" s="19">
        <v>856.0</v>
      </c>
      <c r="H368" s="19">
        <v>8777.0</v>
      </c>
      <c r="I368" s="20"/>
      <c r="J368" s="21">
        <v>-20.8461</v>
      </c>
      <c r="K368" s="21">
        <v>-49.6297</v>
      </c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5.75" customHeight="1">
      <c r="A369" s="22">
        <v>3532603.0</v>
      </c>
      <c r="B369" s="23" t="s">
        <v>5248</v>
      </c>
      <c r="C369" s="24">
        <v>10194.0</v>
      </c>
      <c r="D369" s="24">
        <v>5281.0</v>
      </c>
      <c r="E369" s="24">
        <v>5444.0</v>
      </c>
      <c r="F369" s="24">
        <v>8688.0</v>
      </c>
      <c r="G369" s="24">
        <v>2037.0</v>
      </c>
      <c r="H369" s="24">
        <v>10725.0</v>
      </c>
      <c r="I369" s="25"/>
      <c r="J369" s="26">
        <v>-20.6942</v>
      </c>
      <c r="K369" s="26">
        <v>-50.0383</v>
      </c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17">
        <v>3532702.0</v>
      </c>
      <c r="B370" s="18" t="s">
        <v>5249</v>
      </c>
      <c r="C370" s="19">
        <v>3267.0</v>
      </c>
      <c r="D370" s="19">
        <v>2262.0</v>
      </c>
      <c r="E370" s="19">
        <v>2012.0</v>
      </c>
      <c r="F370" s="19">
        <v>3797.0</v>
      </c>
      <c r="G370" s="19">
        <v>477.0</v>
      </c>
      <c r="H370" s="19">
        <v>4274.0</v>
      </c>
      <c r="I370" s="20"/>
      <c r="J370" s="21">
        <v>-20.9133</v>
      </c>
      <c r="K370" s="21">
        <v>-49.7778</v>
      </c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5.75" customHeight="1">
      <c r="A371" s="22">
        <v>3532801.0</v>
      </c>
      <c r="B371" s="23" t="s">
        <v>5250</v>
      </c>
      <c r="C371" s="24">
        <v>4768.0</v>
      </c>
      <c r="D371" s="24">
        <v>2922.0</v>
      </c>
      <c r="E371" s="24">
        <v>2969.0</v>
      </c>
      <c r="F371" s="24">
        <v>4881.0</v>
      </c>
      <c r="G371" s="24">
        <v>1010.0</v>
      </c>
      <c r="H371" s="24">
        <v>5891.0</v>
      </c>
      <c r="I371" s="25"/>
      <c r="J371" s="26">
        <v>-21.0158</v>
      </c>
      <c r="K371" s="26">
        <v>-49.4961</v>
      </c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17">
        <v>3532827.0</v>
      </c>
      <c r="B372" s="18" t="s">
        <v>5251</v>
      </c>
      <c r="C372" s="19">
        <v>7295.0</v>
      </c>
      <c r="D372" s="19">
        <v>4345.0</v>
      </c>
      <c r="E372" s="19">
        <v>4170.0</v>
      </c>
      <c r="F372" s="19">
        <v>5762.0</v>
      </c>
      <c r="G372" s="19">
        <v>2753.0</v>
      </c>
      <c r="H372" s="19">
        <v>8515.0</v>
      </c>
      <c r="I372" s="20"/>
      <c r="J372" s="21">
        <v>-24.1208</v>
      </c>
      <c r="K372" s="21">
        <v>-48.9036</v>
      </c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5.75" customHeight="1">
      <c r="A373" s="22">
        <v>3532843.0</v>
      </c>
      <c r="B373" s="23" t="s">
        <v>5252</v>
      </c>
      <c r="C373" s="24">
        <v>2483.0</v>
      </c>
      <c r="D373" s="24">
        <v>1076.0</v>
      </c>
      <c r="E373" s="24">
        <v>1038.0</v>
      </c>
      <c r="F373" s="24">
        <v>880.0</v>
      </c>
      <c r="G373" s="24">
        <v>1234.0</v>
      </c>
      <c r="H373" s="24">
        <v>2114.0</v>
      </c>
      <c r="I373" s="25"/>
      <c r="J373" s="26">
        <v>-20.3858</v>
      </c>
      <c r="K373" s="26">
        <v>-50.9492</v>
      </c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17">
        <v>3532868.0</v>
      </c>
      <c r="B374" s="18" t="s">
        <v>5253</v>
      </c>
      <c r="C374" s="19">
        <v>991.0</v>
      </c>
      <c r="D374" s="19">
        <v>557.0</v>
      </c>
      <c r="E374" s="19">
        <v>570.0</v>
      </c>
      <c r="F374" s="19">
        <v>746.0</v>
      </c>
      <c r="G374" s="19">
        <v>381.0</v>
      </c>
      <c r="H374" s="19">
        <v>1127.0</v>
      </c>
      <c r="I374" s="20"/>
      <c r="J374" s="21">
        <v>-20.7631</v>
      </c>
      <c r="K374" s="21">
        <v>-50.3431</v>
      </c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5.75" customHeight="1">
      <c r="A375" s="22">
        <v>3532900.0</v>
      </c>
      <c r="B375" s="23" t="s">
        <v>5254</v>
      </c>
      <c r="C375" s="24">
        <v>7307.0</v>
      </c>
      <c r="D375" s="24">
        <v>4648.0</v>
      </c>
      <c r="E375" s="24">
        <v>4653.0</v>
      </c>
      <c r="F375" s="24">
        <v>8629.0</v>
      </c>
      <c r="G375" s="24">
        <v>672.0</v>
      </c>
      <c r="H375" s="24">
        <v>9301.0</v>
      </c>
      <c r="I375" s="25"/>
      <c r="J375" s="26">
        <v>-21.7783</v>
      </c>
      <c r="K375" s="26">
        <v>-48.5608</v>
      </c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17">
        <v>3533007.0</v>
      </c>
      <c r="B376" s="18" t="s">
        <v>5255</v>
      </c>
      <c r="C376" s="19">
        <v>17020.0</v>
      </c>
      <c r="D376" s="19">
        <v>9660.0</v>
      </c>
      <c r="E376" s="19">
        <v>9518.0</v>
      </c>
      <c r="F376" s="19">
        <v>17773.0</v>
      </c>
      <c r="G376" s="19">
        <v>1405.0</v>
      </c>
      <c r="H376" s="19">
        <v>19178.0</v>
      </c>
      <c r="I376" s="20"/>
      <c r="J376" s="21">
        <v>-20.5339</v>
      </c>
      <c r="K376" s="21">
        <v>-49.3142</v>
      </c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5.75" customHeight="1">
      <c r="A377" s="22">
        <v>3533106.0</v>
      </c>
      <c r="B377" s="23" t="s">
        <v>5256</v>
      </c>
      <c r="C377" s="24">
        <v>2087.0</v>
      </c>
      <c r="D377" s="24">
        <v>1104.0</v>
      </c>
      <c r="E377" s="24">
        <v>1074.0</v>
      </c>
      <c r="F377" s="24">
        <v>1893.0</v>
      </c>
      <c r="G377" s="24">
        <v>285.0</v>
      </c>
      <c r="H377" s="24">
        <v>2178.0</v>
      </c>
      <c r="I377" s="25"/>
      <c r="J377" s="26">
        <v>-21.3344</v>
      </c>
      <c r="K377" s="26">
        <v>-51.6439</v>
      </c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17">
        <v>3533205.0</v>
      </c>
      <c r="B378" s="18" t="s">
        <v>5257</v>
      </c>
      <c r="C378" s="19">
        <v>2063.0</v>
      </c>
      <c r="D378" s="19">
        <v>1526.0</v>
      </c>
      <c r="E378" s="19">
        <v>1546.0</v>
      </c>
      <c r="F378" s="19">
        <v>2448.0</v>
      </c>
      <c r="G378" s="19">
        <v>624.0</v>
      </c>
      <c r="H378" s="19">
        <v>3072.0</v>
      </c>
      <c r="I378" s="20"/>
      <c r="J378" s="21">
        <v>-21.1039</v>
      </c>
      <c r="K378" s="21">
        <v>-51.49</v>
      </c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5.75" customHeight="1">
      <c r="A379" s="65">
        <v>3533304.0</v>
      </c>
      <c r="B379" s="67" t="s">
        <v>5258</v>
      </c>
      <c r="C379" s="68">
        <v>2749.0</v>
      </c>
      <c r="D379" s="68">
        <v>1820.0</v>
      </c>
      <c r="E379" s="68">
        <v>1621.0</v>
      </c>
      <c r="F379" s="68">
        <v>3087.0</v>
      </c>
      <c r="G379" s="68">
        <v>354.0</v>
      </c>
      <c r="H379" s="68">
        <v>3441.0</v>
      </c>
      <c r="I379" s="25"/>
      <c r="J379" s="26">
        <v>-20.8561</v>
      </c>
      <c r="K379" s="26">
        <v>-50.2617</v>
      </c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5.75" customHeight="1">
      <c r="A380" s="17">
        <v>3533403.0</v>
      </c>
      <c r="B380" s="18" t="s">
        <v>5259</v>
      </c>
      <c r="C380" s="19">
        <v>42071.0</v>
      </c>
      <c r="D380" s="19">
        <v>25365.0</v>
      </c>
      <c r="E380" s="19">
        <v>25913.0</v>
      </c>
      <c r="F380" s="19">
        <v>50440.0</v>
      </c>
      <c r="G380" s="19">
        <v>838.0</v>
      </c>
      <c r="H380" s="19">
        <v>51278.0</v>
      </c>
      <c r="I380" s="20"/>
      <c r="J380" s="21">
        <v>-22.7775</v>
      </c>
      <c r="K380" s="21">
        <v>-47.2958</v>
      </c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5.75" customHeight="1">
      <c r="A381" s="22">
        <v>3533254.0</v>
      </c>
      <c r="B381" s="23" t="s">
        <v>5260</v>
      </c>
      <c r="C381" s="24">
        <v>3225.0</v>
      </c>
      <c r="D381" s="24">
        <v>2479.0</v>
      </c>
      <c r="E381" s="24">
        <v>2116.0</v>
      </c>
      <c r="F381" s="24">
        <v>4184.0</v>
      </c>
      <c r="G381" s="24">
        <v>411.0</v>
      </c>
      <c r="H381" s="24">
        <v>4595.0</v>
      </c>
      <c r="I381" s="25"/>
      <c r="J381" s="26">
        <v>-20.9922</v>
      </c>
      <c r="K381" s="26">
        <v>-48.9186</v>
      </c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17">
        <v>3533502.0</v>
      </c>
      <c r="B382" s="18" t="s">
        <v>900</v>
      </c>
      <c r="C382" s="19">
        <v>32432.0</v>
      </c>
      <c r="D382" s="19">
        <v>18270.0</v>
      </c>
      <c r="E382" s="19">
        <v>18342.0</v>
      </c>
      <c r="F382" s="19">
        <v>34067.0</v>
      </c>
      <c r="G382" s="19">
        <v>2545.0</v>
      </c>
      <c r="H382" s="19">
        <v>36612.0</v>
      </c>
      <c r="I382" s="20"/>
      <c r="J382" s="21">
        <v>-12.8083</v>
      </c>
      <c r="K382" s="21">
        <v>-42.1678</v>
      </c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5.75" customHeight="1">
      <c r="A383" s="22">
        <v>3533601.0</v>
      </c>
      <c r="B383" s="23" t="s">
        <v>5261</v>
      </c>
      <c r="C383" s="24">
        <v>6309.0</v>
      </c>
      <c r="D383" s="24">
        <v>3410.0</v>
      </c>
      <c r="E383" s="24">
        <v>3407.0</v>
      </c>
      <c r="F383" s="24">
        <v>6185.0</v>
      </c>
      <c r="G383" s="24">
        <v>632.0</v>
      </c>
      <c r="H383" s="24">
        <v>6817.0</v>
      </c>
      <c r="I383" s="25"/>
      <c r="J383" s="26">
        <v>-20.7308</v>
      </c>
      <c r="K383" s="26">
        <v>-47.7306</v>
      </c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17">
        <v>3533700.0</v>
      </c>
      <c r="B384" s="18" t="s">
        <v>5262</v>
      </c>
      <c r="C384" s="19">
        <v>4164.0</v>
      </c>
      <c r="D384" s="19">
        <v>2137.0</v>
      </c>
      <c r="E384" s="19">
        <v>2026.0</v>
      </c>
      <c r="F384" s="19">
        <v>3324.0</v>
      </c>
      <c r="G384" s="19">
        <v>839.0</v>
      </c>
      <c r="H384" s="19">
        <v>4163.0</v>
      </c>
      <c r="I384" s="20"/>
      <c r="J384" s="21">
        <v>-22.4389</v>
      </c>
      <c r="K384" s="21">
        <v>-49.9228</v>
      </c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5.75" customHeight="1">
      <c r="A385" s="22">
        <v>3533809.0</v>
      </c>
      <c r="B385" s="23" t="s">
        <v>5263</v>
      </c>
      <c r="C385" s="24">
        <v>2994.0</v>
      </c>
      <c r="D385" s="24">
        <v>1344.0</v>
      </c>
      <c r="E385" s="24">
        <v>1329.0</v>
      </c>
      <c r="F385" s="24">
        <v>1763.0</v>
      </c>
      <c r="G385" s="24">
        <v>910.0</v>
      </c>
      <c r="H385" s="24">
        <v>2673.0</v>
      </c>
      <c r="I385" s="25"/>
      <c r="J385" s="26">
        <v>-22.9414</v>
      </c>
      <c r="K385" s="26">
        <v>-49.3419</v>
      </c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17">
        <v>3533908.0</v>
      </c>
      <c r="B386" s="18" t="s">
        <v>5264</v>
      </c>
      <c r="C386" s="19">
        <v>46013.0</v>
      </c>
      <c r="D386" s="19">
        <v>24562.0</v>
      </c>
      <c r="E386" s="19">
        <v>25230.0</v>
      </c>
      <c r="F386" s="19">
        <v>47092.0</v>
      </c>
      <c r="G386" s="19">
        <v>2700.0</v>
      </c>
      <c r="H386" s="19">
        <v>49792.0</v>
      </c>
      <c r="I386" s="20"/>
      <c r="J386" s="21">
        <v>-20.7372</v>
      </c>
      <c r="K386" s="21">
        <v>-48.9147</v>
      </c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5.75" customHeight="1">
      <c r="A387" s="22">
        <v>3534005.0</v>
      </c>
      <c r="B387" s="23" t="s">
        <v>5265</v>
      </c>
      <c r="C387" s="24">
        <v>3413.0</v>
      </c>
      <c r="D387" s="24">
        <v>1993.0</v>
      </c>
      <c r="E387" s="24">
        <v>1891.0</v>
      </c>
      <c r="F387" s="24">
        <v>3043.0</v>
      </c>
      <c r="G387" s="24">
        <v>841.0</v>
      </c>
      <c r="H387" s="24">
        <v>3884.0</v>
      </c>
      <c r="I387" s="25"/>
      <c r="J387" s="26">
        <v>-20.6</v>
      </c>
      <c r="K387" s="26">
        <v>-49.2953</v>
      </c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17">
        <v>3534104.0</v>
      </c>
      <c r="B388" s="18" t="s">
        <v>5266</v>
      </c>
      <c r="C388" s="19">
        <v>5884.0</v>
      </c>
      <c r="D388" s="19">
        <v>2985.0</v>
      </c>
      <c r="E388" s="19">
        <v>3112.0</v>
      </c>
      <c r="F388" s="19">
        <v>5695.0</v>
      </c>
      <c r="G388" s="19">
        <v>402.0</v>
      </c>
      <c r="H388" s="19">
        <v>6097.0</v>
      </c>
      <c r="I388" s="20"/>
      <c r="J388" s="21">
        <v>-22.1528</v>
      </c>
      <c r="K388" s="21">
        <v>-50.0908</v>
      </c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5.75" customHeight="1">
      <c r="A389" s="22">
        <v>3534203.0</v>
      </c>
      <c r="B389" s="23" t="s">
        <v>5267</v>
      </c>
      <c r="C389" s="24">
        <v>4161.0</v>
      </c>
      <c r="D389" s="24">
        <v>2900.0</v>
      </c>
      <c r="E389" s="24">
        <v>2778.0</v>
      </c>
      <c r="F389" s="24">
        <v>5226.0</v>
      </c>
      <c r="G389" s="24">
        <v>452.0</v>
      </c>
      <c r="H389" s="24">
        <v>5678.0</v>
      </c>
      <c r="I389" s="25"/>
      <c r="J389" s="26">
        <v>-20.1822</v>
      </c>
      <c r="K389" s="26">
        <v>-49.3514</v>
      </c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17">
        <v>3534302.0</v>
      </c>
      <c r="B390" s="18" t="s">
        <v>5268</v>
      </c>
      <c r="C390" s="19">
        <v>36004.0</v>
      </c>
      <c r="D390" s="19">
        <v>19499.0</v>
      </c>
      <c r="E390" s="19">
        <v>20282.0</v>
      </c>
      <c r="F390" s="19">
        <v>38756.0</v>
      </c>
      <c r="G390" s="19">
        <v>1025.0</v>
      </c>
      <c r="H390" s="19">
        <v>39781.0</v>
      </c>
      <c r="I390" s="20"/>
      <c r="J390" s="21">
        <v>-20.7203</v>
      </c>
      <c r="K390" s="21">
        <v>-47.8867</v>
      </c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5.75" customHeight="1">
      <c r="A391" s="22">
        <v>3534401.0</v>
      </c>
      <c r="B391" s="23" t="s">
        <v>5269</v>
      </c>
      <c r="C391" s="24">
        <v>652593.0</v>
      </c>
      <c r="D391" s="24">
        <v>320268.0</v>
      </c>
      <c r="E391" s="24">
        <v>346201.0</v>
      </c>
      <c r="F391" s="24">
        <v>666469.0</v>
      </c>
      <c r="G391" s="24">
        <v>0.0</v>
      </c>
      <c r="H391" s="24">
        <v>666469.0</v>
      </c>
      <c r="I391" s="25"/>
      <c r="J391" s="26">
        <v>-23.5325</v>
      </c>
      <c r="K391" s="26">
        <v>-46.7917</v>
      </c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17">
        <v>3534500.0</v>
      </c>
      <c r="B392" s="18" t="s">
        <v>5270</v>
      </c>
      <c r="C392" s="19">
        <v>2552.0</v>
      </c>
      <c r="D392" s="19">
        <v>1218.0</v>
      </c>
      <c r="E392" s="19">
        <v>1321.0</v>
      </c>
      <c r="F392" s="19">
        <v>2101.0</v>
      </c>
      <c r="G392" s="19">
        <v>438.0</v>
      </c>
      <c r="H392" s="19">
        <v>2539.0</v>
      </c>
      <c r="I392" s="20"/>
      <c r="J392" s="21">
        <v>-22.3183</v>
      </c>
      <c r="K392" s="21">
        <v>-50.2814</v>
      </c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5.75" customHeight="1">
      <c r="A393" s="22">
        <v>3534609.0</v>
      </c>
      <c r="B393" s="23" t="s">
        <v>5271</v>
      </c>
      <c r="C393" s="24">
        <v>29648.0</v>
      </c>
      <c r="D393" s="24">
        <v>15554.0</v>
      </c>
      <c r="E393" s="24">
        <v>15363.0</v>
      </c>
      <c r="F393" s="24">
        <v>27782.0</v>
      </c>
      <c r="G393" s="24">
        <v>3135.0</v>
      </c>
      <c r="H393" s="24">
        <v>30917.0</v>
      </c>
      <c r="I393" s="25"/>
      <c r="J393" s="26">
        <v>-21.7967</v>
      </c>
      <c r="K393" s="26">
        <v>-50.8786</v>
      </c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17">
        <v>3534708.0</v>
      </c>
      <c r="B394" s="18" t="s">
        <v>5272</v>
      </c>
      <c r="C394" s="19">
        <v>93868.0</v>
      </c>
      <c r="D394" s="19">
        <v>49972.0</v>
      </c>
      <c r="E394" s="19">
        <v>53054.0</v>
      </c>
      <c r="F394" s="19">
        <v>100368.0</v>
      </c>
      <c r="G394" s="19">
        <v>2658.0</v>
      </c>
      <c r="H394" s="19">
        <v>103026.0</v>
      </c>
      <c r="I394" s="20"/>
      <c r="J394" s="21">
        <v>-22.9789</v>
      </c>
      <c r="K394" s="21">
        <v>-49.8706</v>
      </c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5.75" customHeight="1">
      <c r="A395" s="22">
        <v>3534807.0</v>
      </c>
      <c r="B395" s="23" t="s">
        <v>4729</v>
      </c>
      <c r="C395" s="24">
        <v>7148.0</v>
      </c>
      <c r="D395" s="24">
        <v>3864.0</v>
      </c>
      <c r="E395" s="24">
        <v>3930.0</v>
      </c>
      <c r="F395" s="24">
        <v>7170.0</v>
      </c>
      <c r="G395" s="24">
        <v>624.0</v>
      </c>
      <c r="H395" s="24">
        <v>7794.0</v>
      </c>
      <c r="I395" s="25"/>
      <c r="J395" s="26">
        <v>-21.4894</v>
      </c>
      <c r="K395" s="26">
        <v>-51.7003</v>
      </c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17">
        <v>3534757.0</v>
      </c>
      <c r="B396" s="18" t="s">
        <v>5273</v>
      </c>
      <c r="C396" s="19">
        <v>6290.0</v>
      </c>
      <c r="D396" s="19">
        <v>4191.0</v>
      </c>
      <c r="E396" s="19">
        <v>4215.0</v>
      </c>
      <c r="F396" s="19">
        <v>7547.0</v>
      </c>
      <c r="G396" s="19">
        <v>859.0</v>
      </c>
      <c r="H396" s="19">
        <v>8406.0</v>
      </c>
      <c r="I396" s="20"/>
      <c r="J396" s="21">
        <v>-20.0006</v>
      </c>
      <c r="K396" s="21">
        <v>-50.3722</v>
      </c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5.75" customHeight="1">
      <c r="A397" s="22">
        <v>3534906.0</v>
      </c>
      <c r="B397" s="23" t="s">
        <v>5274</v>
      </c>
      <c r="C397" s="24">
        <v>12518.0</v>
      </c>
      <c r="D397" s="24">
        <v>7450.0</v>
      </c>
      <c r="E397" s="24">
        <v>5484.0</v>
      </c>
      <c r="F397" s="24">
        <v>9745.0</v>
      </c>
      <c r="G397" s="24">
        <v>3189.0</v>
      </c>
      <c r="H397" s="24">
        <v>12934.0</v>
      </c>
      <c r="I397" s="25"/>
      <c r="J397" s="26">
        <v>-21.5622</v>
      </c>
      <c r="K397" s="26">
        <v>-51.2606</v>
      </c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17">
        <v>3535002.0</v>
      </c>
      <c r="B398" s="18" t="s">
        <v>289</v>
      </c>
      <c r="C398" s="19">
        <v>9100.0</v>
      </c>
      <c r="D398" s="19">
        <v>5596.0</v>
      </c>
      <c r="E398" s="19">
        <v>5456.0</v>
      </c>
      <c r="F398" s="19">
        <v>9189.0</v>
      </c>
      <c r="G398" s="19">
        <v>1863.0</v>
      </c>
      <c r="H398" s="19">
        <v>11052.0</v>
      </c>
      <c r="I398" s="20"/>
      <c r="J398" s="21">
        <v>-9.6719</v>
      </c>
      <c r="K398" s="21">
        <v>-37.3292</v>
      </c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5.75" customHeight="1">
      <c r="A399" s="22">
        <v>3535101.0</v>
      </c>
      <c r="B399" s="23" t="s">
        <v>5275</v>
      </c>
      <c r="C399" s="24">
        <v>8437.0</v>
      </c>
      <c r="D399" s="24">
        <v>5863.0</v>
      </c>
      <c r="E399" s="24">
        <v>5075.0</v>
      </c>
      <c r="F399" s="24">
        <v>10623.0</v>
      </c>
      <c r="G399" s="24">
        <v>315.0</v>
      </c>
      <c r="H399" s="24">
        <v>10938.0</v>
      </c>
      <c r="I399" s="25"/>
      <c r="J399" s="26">
        <v>-21.0831</v>
      </c>
      <c r="K399" s="26">
        <v>-48.8008</v>
      </c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17">
        <v>3535200.0</v>
      </c>
      <c r="B400" s="18" t="s">
        <v>5276</v>
      </c>
      <c r="C400" s="19">
        <v>10322.0</v>
      </c>
      <c r="D400" s="19">
        <v>4805.0</v>
      </c>
      <c r="E400" s="19">
        <v>4779.0</v>
      </c>
      <c r="F400" s="19">
        <v>7268.0</v>
      </c>
      <c r="G400" s="19">
        <v>2316.0</v>
      </c>
      <c r="H400" s="19">
        <v>9584.0</v>
      </c>
      <c r="I400" s="20"/>
      <c r="J400" s="21">
        <v>-20.4164</v>
      </c>
      <c r="K400" s="21">
        <v>-50.7619</v>
      </c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5.75" customHeight="1">
      <c r="A401" s="22">
        <v>3535309.0</v>
      </c>
      <c r="B401" s="23" t="s">
        <v>3369</v>
      </c>
      <c r="C401" s="24">
        <v>20701.0</v>
      </c>
      <c r="D401" s="24">
        <v>10393.0</v>
      </c>
      <c r="E401" s="24">
        <v>10864.0</v>
      </c>
      <c r="F401" s="24">
        <v>19498.0</v>
      </c>
      <c r="G401" s="24">
        <v>1759.0</v>
      </c>
      <c r="H401" s="24">
        <v>21257.0</v>
      </c>
      <c r="I401" s="25"/>
      <c r="J401" s="26">
        <v>-22.7889</v>
      </c>
      <c r="K401" s="26">
        <v>-50.2175</v>
      </c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17">
        <v>3535408.0</v>
      </c>
      <c r="B402" s="18" t="s">
        <v>5277</v>
      </c>
      <c r="C402" s="19">
        <v>13649.0</v>
      </c>
      <c r="D402" s="19">
        <v>7319.0</v>
      </c>
      <c r="E402" s="19">
        <v>7284.0</v>
      </c>
      <c r="F402" s="19">
        <v>14168.0</v>
      </c>
      <c r="G402" s="19">
        <v>435.0</v>
      </c>
      <c r="H402" s="19">
        <v>14603.0</v>
      </c>
      <c r="I402" s="20"/>
      <c r="J402" s="21">
        <v>-21.3564</v>
      </c>
      <c r="K402" s="21">
        <v>-51.8597</v>
      </c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5.75" customHeight="1">
      <c r="A403" s="22">
        <v>3535507.0</v>
      </c>
      <c r="B403" s="23" t="s">
        <v>5278</v>
      </c>
      <c r="C403" s="24">
        <v>39618.0</v>
      </c>
      <c r="D403" s="24">
        <v>21264.0</v>
      </c>
      <c r="E403" s="24">
        <v>21017.0</v>
      </c>
      <c r="F403" s="24">
        <v>38319.0</v>
      </c>
      <c r="G403" s="24">
        <v>3962.0</v>
      </c>
      <c r="H403" s="24">
        <v>42281.0</v>
      </c>
      <c r="I403" s="25"/>
      <c r="J403" s="26">
        <v>-22.4128</v>
      </c>
      <c r="K403" s="26">
        <v>-50.5758</v>
      </c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17">
        <v>3535606.0</v>
      </c>
      <c r="B404" s="18" t="s">
        <v>5279</v>
      </c>
      <c r="C404" s="19">
        <v>17009.0</v>
      </c>
      <c r="D404" s="19">
        <v>8823.0</v>
      </c>
      <c r="E404" s="19">
        <v>8561.0</v>
      </c>
      <c r="F404" s="19">
        <v>5240.0</v>
      </c>
      <c r="G404" s="19">
        <v>12144.0</v>
      </c>
      <c r="H404" s="19">
        <v>17384.0</v>
      </c>
      <c r="I404" s="20"/>
      <c r="J404" s="21">
        <v>-23.3861</v>
      </c>
      <c r="K404" s="21">
        <v>-45.6622</v>
      </c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5.75" customHeight="1">
      <c r="A405" s="22">
        <v>3535705.0</v>
      </c>
      <c r="B405" s="23" t="s">
        <v>4736</v>
      </c>
      <c r="C405" s="24">
        <v>5429.0</v>
      </c>
      <c r="D405" s="24">
        <v>3019.0</v>
      </c>
      <c r="E405" s="24">
        <v>2888.0</v>
      </c>
      <c r="F405" s="24">
        <v>5194.0</v>
      </c>
      <c r="G405" s="24">
        <v>713.0</v>
      </c>
      <c r="H405" s="24">
        <v>5907.0</v>
      </c>
      <c r="I405" s="25"/>
      <c r="J405" s="26">
        <v>-21.0164</v>
      </c>
      <c r="K405" s="26">
        <v>-48.7736</v>
      </c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136">
        <v>3535804.0</v>
      </c>
      <c r="B406" s="137" t="s">
        <v>5280</v>
      </c>
      <c r="C406" s="138">
        <v>15510.0</v>
      </c>
      <c r="D406" s="138">
        <v>9061.0</v>
      </c>
      <c r="E406" s="138">
        <v>8749.0</v>
      </c>
      <c r="F406" s="138">
        <v>14481.0</v>
      </c>
      <c r="G406" s="138">
        <v>3329.0</v>
      </c>
      <c r="H406" s="138">
        <v>17810.0</v>
      </c>
      <c r="I406" s="20"/>
      <c r="J406" s="21">
        <v>-23.3886</v>
      </c>
      <c r="K406" s="21">
        <v>-48.7228</v>
      </c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5.75" customHeight="1">
      <c r="A407" s="22">
        <v>3535903.0</v>
      </c>
      <c r="B407" s="23" t="s">
        <v>5281</v>
      </c>
      <c r="C407" s="24">
        <v>3632.0</v>
      </c>
      <c r="D407" s="24">
        <v>1950.0</v>
      </c>
      <c r="E407" s="24">
        <v>1865.0</v>
      </c>
      <c r="F407" s="24">
        <v>3394.0</v>
      </c>
      <c r="G407" s="24">
        <v>421.0</v>
      </c>
      <c r="H407" s="24">
        <v>3815.0</v>
      </c>
      <c r="I407" s="25"/>
      <c r="J407" s="26">
        <v>-21.7681</v>
      </c>
      <c r="K407" s="26">
        <v>-50.7717</v>
      </c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17">
        <v>3536000.0</v>
      </c>
      <c r="B408" s="18" t="s">
        <v>5282</v>
      </c>
      <c r="C408" s="19">
        <v>11104.0</v>
      </c>
      <c r="D408" s="19">
        <v>5535.0</v>
      </c>
      <c r="E408" s="19">
        <v>5309.0</v>
      </c>
      <c r="F408" s="19">
        <v>8896.0</v>
      </c>
      <c r="G408" s="19">
        <v>1948.0</v>
      </c>
      <c r="H408" s="19">
        <v>10844.0</v>
      </c>
      <c r="I408" s="20"/>
      <c r="J408" s="21">
        <v>-21.7681</v>
      </c>
      <c r="K408" s="21">
        <v>-50.7717</v>
      </c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5.75" customHeight="1">
      <c r="A409" s="22">
        <v>3536109.0</v>
      </c>
      <c r="B409" s="23" t="s">
        <v>5283</v>
      </c>
      <c r="C409" s="24">
        <v>4732.0</v>
      </c>
      <c r="D409" s="24">
        <v>2844.0</v>
      </c>
      <c r="E409" s="24">
        <v>2738.0</v>
      </c>
      <c r="F409" s="24">
        <v>4389.0</v>
      </c>
      <c r="G409" s="24">
        <v>1193.0</v>
      </c>
      <c r="H409" s="24">
        <v>5582.0</v>
      </c>
      <c r="I409" s="25"/>
      <c r="J409" s="26">
        <v>-23.0811</v>
      </c>
      <c r="K409" s="26">
        <v>-48.3736</v>
      </c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17">
        <v>3536208.0</v>
      </c>
      <c r="B410" s="18" t="s">
        <v>5284</v>
      </c>
      <c r="C410" s="19">
        <v>17649.0</v>
      </c>
      <c r="D410" s="19">
        <v>9143.0</v>
      </c>
      <c r="E410" s="19">
        <v>9310.0</v>
      </c>
      <c r="F410" s="19">
        <v>12661.0</v>
      </c>
      <c r="G410" s="19">
        <v>5792.0</v>
      </c>
      <c r="H410" s="19">
        <v>18453.0</v>
      </c>
      <c r="I410" s="20"/>
      <c r="J410" s="21">
        <v>-24.715</v>
      </c>
      <c r="K410" s="21">
        <v>-47.8811</v>
      </c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5.75" customHeight="1">
      <c r="A411" s="22">
        <v>3536257.0</v>
      </c>
      <c r="B411" s="23" t="s">
        <v>5285</v>
      </c>
      <c r="C411" s="24">
        <v>1948.0</v>
      </c>
      <c r="D411" s="24">
        <v>1044.0</v>
      </c>
      <c r="E411" s="24">
        <v>988.0</v>
      </c>
      <c r="F411" s="24">
        <v>1643.0</v>
      </c>
      <c r="G411" s="24">
        <v>389.0</v>
      </c>
      <c r="H411" s="24">
        <v>2032.0</v>
      </c>
      <c r="I411" s="25"/>
      <c r="J411" s="26">
        <v>-20.3036</v>
      </c>
      <c r="K411" s="26">
        <v>-50.0147</v>
      </c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17">
        <v>3536307.0</v>
      </c>
      <c r="B412" s="18" t="s">
        <v>5286</v>
      </c>
      <c r="C412" s="19">
        <v>11416.0</v>
      </c>
      <c r="D412" s="19">
        <v>6596.0</v>
      </c>
      <c r="E412" s="19">
        <v>6406.0</v>
      </c>
      <c r="F412" s="19">
        <v>10501.0</v>
      </c>
      <c r="G412" s="19">
        <v>2501.0</v>
      </c>
      <c r="H412" s="19">
        <v>13002.0</v>
      </c>
      <c r="I412" s="20"/>
      <c r="J412" s="21">
        <v>-20.6394</v>
      </c>
      <c r="K412" s="21">
        <v>-47.2817</v>
      </c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5.75" customHeight="1">
      <c r="A413" s="22">
        <v>3536406.0</v>
      </c>
      <c r="B413" s="23" t="s">
        <v>5287</v>
      </c>
      <c r="C413" s="24">
        <v>5302.0</v>
      </c>
      <c r="D413" s="24">
        <v>3292.0</v>
      </c>
      <c r="E413" s="24">
        <v>3050.0</v>
      </c>
      <c r="F413" s="24">
        <v>5271.0</v>
      </c>
      <c r="G413" s="24">
        <v>1071.0</v>
      </c>
      <c r="H413" s="24">
        <v>6342.0</v>
      </c>
      <c r="I413" s="25"/>
      <c r="J413" s="26">
        <v>-21.3178</v>
      </c>
      <c r="K413" s="26">
        <v>-51.8306</v>
      </c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17">
        <v>3536505.0</v>
      </c>
      <c r="B414" s="18" t="s">
        <v>5288</v>
      </c>
      <c r="C414" s="19">
        <v>51326.0</v>
      </c>
      <c r="D414" s="19">
        <v>40677.0</v>
      </c>
      <c r="E414" s="19">
        <v>41473.0</v>
      </c>
      <c r="F414" s="19">
        <v>82074.0</v>
      </c>
      <c r="G414" s="19">
        <v>76.0</v>
      </c>
      <c r="H414" s="19">
        <v>82150.0</v>
      </c>
      <c r="I414" s="20"/>
      <c r="J414" s="21">
        <v>-22.7611</v>
      </c>
      <c r="K414" s="21">
        <v>-47.1542</v>
      </c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5.75" customHeight="1">
      <c r="A415" s="22">
        <v>3536570.0</v>
      </c>
      <c r="B415" s="23" t="s">
        <v>5289</v>
      </c>
      <c r="C415" s="24">
        <v>1779.0</v>
      </c>
      <c r="D415" s="24">
        <v>919.0</v>
      </c>
      <c r="E415" s="24">
        <v>859.0</v>
      </c>
      <c r="F415" s="24">
        <v>1211.0</v>
      </c>
      <c r="G415" s="24">
        <v>567.0</v>
      </c>
      <c r="H415" s="24">
        <v>1778.0</v>
      </c>
      <c r="I415" s="25"/>
      <c r="J415" s="26">
        <v>-22.5783</v>
      </c>
      <c r="K415" s="26">
        <v>-49.4028</v>
      </c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17">
        <v>3536604.0</v>
      </c>
      <c r="B416" s="18" t="s">
        <v>5290</v>
      </c>
      <c r="C416" s="19">
        <v>8472.0</v>
      </c>
      <c r="D416" s="19">
        <v>4299.0</v>
      </c>
      <c r="E416" s="19">
        <v>4290.0</v>
      </c>
      <c r="F416" s="19">
        <v>7750.0</v>
      </c>
      <c r="G416" s="19">
        <v>839.0</v>
      </c>
      <c r="H416" s="19">
        <v>8589.0</v>
      </c>
      <c r="I416" s="20"/>
      <c r="J416" s="21">
        <v>-20.0308</v>
      </c>
      <c r="K416" s="21">
        <v>-49.3833</v>
      </c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5.75" customHeight="1">
      <c r="A417" s="22">
        <v>3536703.0</v>
      </c>
      <c r="B417" s="23" t="s">
        <v>5291</v>
      </c>
      <c r="C417" s="24">
        <v>36614.0</v>
      </c>
      <c r="D417" s="24">
        <v>20879.0</v>
      </c>
      <c r="E417" s="24">
        <v>20651.0</v>
      </c>
      <c r="F417" s="24">
        <v>38613.0</v>
      </c>
      <c r="G417" s="24">
        <v>2917.0</v>
      </c>
      <c r="H417" s="24">
        <v>41530.0</v>
      </c>
      <c r="I417" s="25"/>
      <c r="J417" s="26">
        <v>-22.3517</v>
      </c>
      <c r="K417" s="26">
        <v>-48.775</v>
      </c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17">
        <v>3536802.0</v>
      </c>
      <c r="B418" s="18" t="s">
        <v>5292</v>
      </c>
      <c r="C418" s="19">
        <v>5609.0</v>
      </c>
      <c r="D418" s="19">
        <v>3030.0</v>
      </c>
      <c r="E418" s="19">
        <v>2750.0</v>
      </c>
      <c r="F418" s="19">
        <v>1440.0</v>
      </c>
      <c r="G418" s="19">
        <v>4340.0</v>
      </c>
      <c r="H418" s="19">
        <v>5780.0</v>
      </c>
      <c r="I418" s="20"/>
      <c r="J418" s="21">
        <v>-22.7931</v>
      </c>
      <c r="K418" s="21">
        <v>-46.4431</v>
      </c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5.75" customHeight="1">
      <c r="A419" s="22">
        <v>3536901.0</v>
      </c>
      <c r="B419" s="23" t="s">
        <v>5293</v>
      </c>
      <c r="C419" s="24">
        <v>2734.0</v>
      </c>
      <c r="D419" s="24">
        <v>1309.0</v>
      </c>
      <c r="E419" s="24">
        <v>1252.0</v>
      </c>
      <c r="F419" s="24">
        <v>1593.0</v>
      </c>
      <c r="G419" s="24">
        <v>968.0</v>
      </c>
      <c r="H419" s="24">
        <v>2561.0</v>
      </c>
      <c r="I419" s="25"/>
      <c r="J419" s="26">
        <v>-20.2475</v>
      </c>
      <c r="K419" s="26">
        <v>-50.1103</v>
      </c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5.75" customHeight="1">
      <c r="A420" s="17">
        <v>3537008.0</v>
      </c>
      <c r="B420" s="18" t="s">
        <v>5294</v>
      </c>
      <c r="C420" s="19">
        <v>14994.0</v>
      </c>
      <c r="D420" s="19">
        <v>7982.0</v>
      </c>
      <c r="E420" s="19">
        <v>7717.0</v>
      </c>
      <c r="F420" s="19">
        <v>11585.0</v>
      </c>
      <c r="G420" s="19">
        <v>4114.0</v>
      </c>
      <c r="H420" s="19">
        <v>15699.0</v>
      </c>
      <c r="I420" s="20"/>
      <c r="J420" s="21">
        <v>-20.2569</v>
      </c>
      <c r="K420" s="21">
        <v>-47.4767</v>
      </c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5.75" customHeight="1">
      <c r="A421" s="22">
        <v>3537107.0</v>
      </c>
      <c r="B421" s="23" t="s">
        <v>5295</v>
      </c>
      <c r="C421" s="24">
        <v>35219.0</v>
      </c>
      <c r="D421" s="24">
        <v>20592.0</v>
      </c>
      <c r="E421" s="24">
        <v>20957.0</v>
      </c>
      <c r="F421" s="24">
        <v>41197.0</v>
      </c>
      <c r="G421" s="24">
        <v>352.0</v>
      </c>
      <c r="H421" s="24">
        <v>41549.0</v>
      </c>
      <c r="I421" s="25"/>
      <c r="J421" s="26">
        <v>-22.7419</v>
      </c>
      <c r="K421" s="26">
        <v>-46.9014</v>
      </c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5.75" customHeight="1">
      <c r="A422" s="17">
        <v>3537156.0</v>
      </c>
      <c r="B422" s="18" t="s">
        <v>5296</v>
      </c>
      <c r="C422" s="19">
        <v>2861.0</v>
      </c>
      <c r="D422" s="19">
        <v>1460.0</v>
      </c>
      <c r="E422" s="19">
        <v>1476.0</v>
      </c>
      <c r="F422" s="19">
        <v>2479.0</v>
      </c>
      <c r="G422" s="19">
        <v>457.0</v>
      </c>
      <c r="H422" s="19">
        <v>2936.0</v>
      </c>
      <c r="I422" s="20"/>
      <c r="J422" s="21">
        <v>-22.815</v>
      </c>
      <c r="K422" s="21">
        <v>-50.7939</v>
      </c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5.75" customHeight="1">
      <c r="A423" s="22">
        <v>3537206.0</v>
      </c>
      <c r="B423" s="23" t="s">
        <v>5297</v>
      </c>
      <c r="C423" s="24">
        <v>9187.0</v>
      </c>
      <c r="D423" s="24">
        <v>5162.0</v>
      </c>
      <c r="E423" s="24">
        <v>5051.0</v>
      </c>
      <c r="F423" s="24">
        <v>7042.0</v>
      </c>
      <c r="G423" s="24">
        <v>3171.0</v>
      </c>
      <c r="H423" s="24">
        <v>10213.0</v>
      </c>
      <c r="I423" s="25"/>
      <c r="J423" s="26">
        <v>-24.2747</v>
      </c>
      <c r="K423" s="26">
        <v>-47.2328</v>
      </c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5.75" customHeight="1">
      <c r="A424" s="17">
        <v>3537305.0</v>
      </c>
      <c r="B424" s="18" t="s">
        <v>5298</v>
      </c>
      <c r="C424" s="19">
        <v>54635.0</v>
      </c>
      <c r="D424" s="19">
        <v>28579.0</v>
      </c>
      <c r="E424" s="19">
        <v>29950.0</v>
      </c>
      <c r="F424" s="19">
        <v>55901.0</v>
      </c>
      <c r="G424" s="19">
        <v>2628.0</v>
      </c>
      <c r="H424" s="19">
        <v>58529.0</v>
      </c>
      <c r="I424" s="20"/>
      <c r="J424" s="21">
        <v>-21.4197</v>
      </c>
      <c r="K424" s="21">
        <v>-50.0775</v>
      </c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5.75" customHeight="1">
      <c r="A425" s="22">
        <v>3537404.0</v>
      </c>
      <c r="B425" s="23" t="s">
        <v>5299</v>
      </c>
      <c r="C425" s="24">
        <v>25028.0</v>
      </c>
      <c r="D425" s="24">
        <v>12270.0</v>
      </c>
      <c r="E425" s="24">
        <v>12689.0</v>
      </c>
      <c r="F425" s="24">
        <v>23235.0</v>
      </c>
      <c r="G425" s="24">
        <v>1724.0</v>
      </c>
      <c r="H425" s="24">
        <v>24959.0</v>
      </c>
      <c r="I425" s="25"/>
      <c r="J425" s="26">
        <v>-20.6383</v>
      </c>
      <c r="K425" s="26">
        <v>-51.1092</v>
      </c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5.75" customHeight="1">
      <c r="A426" s="17">
        <v>3537503.0</v>
      </c>
      <c r="B426" s="18" t="s">
        <v>5300</v>
      </c>
      <c r="C426" s="19">
        <v>6226.0</v>
      </c>
      <c r="D426" s="19">
        <v>3793.0</v>
      </c>
      <c r="E426" s="19">
        <v>3675.0</v>
      </c>
      <c r="F426" s="19">
        <v>4981.0</v>
      </c>
      <c r="G426" s="19">
        <v>2487.0</v>
      </c>
      <c r="H426" s="19">
        <v>7468.0</v>
      </c>
      <c r="I426" s="20"/>
      <c r="J426" s="21">
        <v>-23.0761</v>
      </c>
      <c r="K426" s="21">
        <v>-47.9758</v>
      </c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5.75" customHeight="1">
      <c r="A427" s="22">
        <v>3537602.0</v>
      </c>
      <c r="B427" s="23" t="s">
        <v>5301</v>
      </c>
      <c r="C427" s="24">
        <v>51451.0</v>
      </c>
      <c r="D427" s="24">
        <v>29153.0</v>
      </c>
      <c r="E427" s="24">
        <v>30640.0</v>
      </c>
      <c r="F427" s="24">
        <v>59125.0</v>
      </c>
      <c r="G427" s="24">
        <v>668.0</v>
      </c>
      <c r="H427" s="24">
        <v>59793.0</v>
      </c>
      <c r="I427" s="25"/>
      <c r="J427" s="26">
        <v>-24.32</v>
      </c>
      <c r="K427" s="26">
        <v>-46.9983</v>
      </c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5.75" customHeight="1">
      <c r="A428" s="17">
        <v>3537701.0</v>
      </c>
      <c r="B428" s="18" t="s">
        <v>5302</v>
      </c>
      <c r="C428" s="19">
        <v>4625.0</v>
      </c>
      <c r="D428" s="19">
        <v>2662.0</v>
      </c>
      <c r="E428" s="19">
        <v>2625.0</v>
      </c>
      <c r="F428" s="19">
        <v>4663.0</v>
      </c>
      <c r="G428" s="19">
        <v>624.0</v>
      </c>
      <c r="H428" s="19">
        <v>5287.0</v>
      </c>
      <c r="I428" s="20"/>
      <c r="J428" s="21">
        <v>-21.5922</v>
      </c>
      <c r="K428" s="21">
        <v>-50.5992</v>
      </c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5.75" customHeight="1">
      <c r="A429" s="22">
        <v>3537800.0</v>
      </c>
      <c r="B429" s="23" t="s">
        <v>5303</v>
      </c>
      <c r="C429" s="24">
        <v>50131.0</v>
      </c>
      <c r="D429" s="24">
        <v>26602.0</v>
      </c>
      <c r="E429" s="24">
        <v>25612.0</v>
      </c>
      <c r="F429" s="24">
        <v>23782.0</v>
      </c>
      <c r="G429" s="24">
        <v>28432.0</v>
      </c>
      <c r="H429" s="24">
        <v>52214.0</v>
      </c>
      <c r="I429" s="25"/>
      <c r="J429" s="26">
        <v>-23.7119</v>
      </c>
      <c r="K429" s="26">
        <v>-47.4278</v>
      </c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5.75" customHeight="1">
      <c r="A430" s="17">
        <v>3537909.0</v>
      </c>
      <c r="B430" s="18" t="s">
        <v>5304</v>
      </c>
      <c r="C430" s="19">
        <v>23948.0</v>
      </c>
      <c r="D430" s="19">
        <v>13415.0</v>
      </c>
      <c r="E430" s="19">
        <v>12996.0</v>
      </c>
      <c r="F430" s="19">
        <v>20590.0</v>
      </c>
      <c r="G430" s="19">
        <v>5821.0</v>
      </c>
      <c r="H430" s="19">
        <v>26411.0</v>
      </c>
      <c r="I430" s="20"/>
      <c r="J430" s="21">
        <v>-23.8131</v>
      </c>
      <c r="K430" s="21">
        <v>-47.7164</v>
      </c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5.75" customHeight="1">
      <c r="A431" s="22">
        <v>3538006.0</v>
      </c>
      <c r="B431" s="23" t="s">
        <v>5305</v>
      </c>
      <c r="C431" s="24">
        <v>126026.0</v>
      </c>
      <c r="D431" s="24">
        <v>72310.0</v>
      </c>
      <c r="E431" s="24">
        <v>74724.0</v>
      </c>
      <c r="F431" s="24">
        <v>141737.0</v>
      </c>
      <c r="G431" s="24">
        <v>5297.0</v>
      </c>
      <c r="H431" s="24">
        <v>147034.0</v>
      </c>
      <c r="I431" s="25"/>
      <c r="J431" s="26">
        <v>-22.9239</v>
      </c>
      <c r="K431" s="26">
        <v>-45.4617</v>
      </c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5.75" customHeight="1">
      <c r="A432" s="17">
        <v>3538105.0</v>
      </c>
      <c r="B432" s="18" t="s">
        <v>5306</v>
      </c>
      <c r="C432" s="19">
        <v>13109.0</v>
      </c>
      <c r="D432" s="19">
        <v>7695.0</v>
      </c>
      <c r="E432" s="19">
        <v>7348.0</v>
      </c>
      <c r="F432" s="19">
        <v>14239.0</v>
      </c>
      <c r="G432" s="19">
        <v>804.0</v>
      </c>
      <c r="H432" s="19">
        <v>15043.0</v>
      </c>
      <c r="I432" s="20"/>
      <c r="J432" s="21">
        <v>-21.1858</v>
      </c>
      <c r="K432" s="21">
        <v>-48.9072</v>
      </c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5.75" customHeight="1">
      <c r="A433" s="65">
        <v>3538204.0</v>
      </c>
      <c r="B433" s="67" t="s">
        <v>4743</v>
      </c>
      <c r="C433" s="68">
        <v>10986.0</v>
      </c>
      <c r="D433" s="68">
        <v>6592.0</v>
      </c>
      <c r="E433" s="68">
        <v>6512.0</v>
      </c>
      <c r="F433" s="68">
        <v>6455.0</v>
      </c>
      <c r="G433" s="68">
        <v>6649.0</v>
      </c>
      <c r="H433" s="68">
        <v>13104.0</v>
      </c>
      <c r="I433" s="25"/>
      <c r="J433" s="26">
        <v>-22.7794</v>
      </c>
      <c r="K433" s="26">
        <v>-46.5906</v>
      </c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5.75" customHeight="1">
      <c r="A434" s="17">
        <v>3538303.0</v>
      </c>
      <c r="B434" s="18" t="s">
        <v>5307</v>
      </c>
      <c r="C434" s="19">
        <v>3478.0</v>
      </c>
      <c r="D434" s="19">
        <v>1755.0</v>
      </c>
      <c r="E434" s="19">
        <v>1786.0</v>
      </c>
      <c r="F434" s="19">
        <v>2673.0</v>
      </c>
      <c r="G434" s="19">
        <v>868.0</v>
      </c>
      <c r="H434" s="19">
        <v>3541.0</v>
      </c>
      <c r="I434" s="20"/>
      <c r="J434" s="21">
        <v>-21.8675</v>
      </c>
      <c r="K434" s="21">
        <v>-51.7286</v>
      </c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5.75" customHeight="1">
      <c r="A435" s="22">
        <v>3538501.0</v>
      </c>
      <c r="B435" s="23" t="s">
        <v>5308</v>
      </c>
      <c r="C435" s="24">
        <v>15200.0</v>
      </c>
      <c r="D435" s="24">
        <v>6817.0</v>
      </c>
      <c r="E435" s="24">
        <v>7290.0</v>
      </c>
      <c r="F435" s="24">
        <v>13212.0</v>
      </c>
      <c r="G435" s="24">
        <v>895.0</v>
      </c>
      <c r="H435" s="24">
        <v>14107.0</v>
      </c>
      <c r="I435" s="25"/>
      <c r="J435" s="26">
        <v>-22.6136</v>
      </c>
      <c r="K435" s="26">
        <v>-45.1761</v>
      </c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5.75" customHeight="1">
      <c r="A436" s="17">
        <v>3538600.0</v>
      </c>
      <c r="B436" s="18" t="s">
        <v>5309</v>
      </c>
      <c r="C436" s="19">
        <v>23347.0</v>
      </c>
      <c r="D436" s="19">
        <v>12532.0</v>
      </c>
      <c r="E436" s="19">
        <v>12607.0</v>
      </c>
      <c r="F436" s="19">
        <v>25139.0</v>
      </c>
      <c r="G436" s="19">
        <v>0.0</v>
      </c>
      <c r="H436" s="19">
        <v>25139.0</v>
      </c>
      <c r="I436" s="20"/>
      <c r="J436" s="21">
        <v>-23.0539</v>
      </c>
      <c r="K436" s="21">
        <v>-46.3581</v>
      </c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5.75" customHeight="1">
      <c r="A437" s="22">
        <v>3538709.0</v>
      </c>
      <c r="B437" s="23" t="s">
        <v>5310</v>
      </c>
      <c r="C437" s="24">
        <v>329158.0</v>
      </c>
      <c r="D437" s="24">
        <v>178538.0</v>
      </c>
      <c r="E437" s="24">
        <v>186334.0</v>
      </c>
      <c r="F437" s="24">
        <v>355136.0</v>
      </c>
      <c r="G437" s="24">
        <v>9736.0</v>
      </c>
      <c r="H437" s="24">
        <v>364872.0</v>
      </c>
      <c r="I437" s="25"/>
      <c r="J437" s="26">
        <v>-22.7253</v>
      </c>
      <c r="K437" s="26">
        <v>-47.6492</v>
      </c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5.75" customHeight="1">
      <c r="A438" s="17">
        <v>3538808.0</v>
      </c>
      <c r="B438" s="18" t="s">
        <v>5311</v>
      </c>
      <c r="C438" s="19">
        <v>27897.0</v>
      </c>
      <c r="D438" s="19">
        <v>13833.0</v>
      </c>
      <c r="E438" s="19">
        <v>14656.0</v>
      </c>
      <c r="F438" s="19">
        <v>25617.0</v>
      </c>
      <c r="G438" s="19">
        <v>2872.0</v>
      </c>
      <c r="H438" s="19">
        <v>28489.0</v>
      </c>
      <c r="I438" s="20"/>
      <c r="J438" s="21">
        <v>-23.1936</v>
      </c>
      <c r="K438" s="21">
        <v>-49.3839</v>
      </c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5.75" customHeight="1">
      <c r="A439" s="22">
        <v>3538907.0</v>
      </c>
      <c r="B439" s="23" t="s">
        <v>5312</v>
      </c>
      <c r="C439" s="24">
        <v>20095.0</v>
      </c>
      <c r="D439" s="24">
        <v>12584.0</v>
      </c>
      <c r="E439" s="24">
        <v>10140.0</v>
      </c>
      <c r="F439" s="24">
        <v>18511.0</v>
      </c>
      <c r="G439" s="24">
        <v>4213.0</v>
      </c>
      <c r="H439" s="24">
        <v>22724.0</v>
      </c>
      <c r="I439" s="25"/>
      <c r="J439" s="26">
        <v>-21.9986</v>
      </c>
      <c r="K439" s="26">
        <v>-49.4572</v>
      </c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5.75" customHeight="1">
      <c r="A440" s="17">
        <v>3539004.0</v>
      </c>
      <c r="B440" s="18" t="s">
        <v>5313</v>
      </c>
      <c r="C440" s="19">
        <v>10038.0</v>
      </c>
      <c r="D440" s="19">
        <v>5393.0</v>
      </c>
      <c r="E440" s="19">
        <v>5230.0</v>
      </c>
      <c r="F440" s="19">
        <v>9528.0</v>
      </c>
      <c r="G440" s="19">
        <v>1095.0</v>
      </c>
      <c r="H440" s="19">
        <v>10623.0</v>
      </c>
      <c r="I440" s="20"/>
      <c r="J440" s="21">
        <v>-21.0914</v>
      </c>
      <c r="K440" s="21">
        <v>-48.6578</v>
      </c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5.75" customHeight="1">
      <c r="A441" s="22">
        <v>3539103.0</v>
      </c>
      <c r="B441" s="23" t="s">
        <v>5314</v>
      </c>
      <c r="C441" s="24">
        <v>12395.0</v>
      </c>
      <c r="D441" s="24">
        <v>7809.0</v>
      </c>
      <c r="E441" s="24">
        <v>7918.0</v>
      </c>
      <c r="F441" s="24">
        <v>15727.0</v>
      </c>
      <c r="G441" s="24">
        <v>0.0</v>
      </c>
      <c r="H441" s="24">
        <v>15727.0</v>
      </c>
      <c r="I441" s="25"/>
      <c r="J441" s="26">
        <v>-23.3969</v>
      </c>
      <c r="K441" s="26">
        <v>-47.0022</v>
      </c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5.75" customHeight="1">
      <c r="A442" s="17">
        <v>3539202.0</v>
      </c>
      <c r="B442" s="18" t="s">
        <v>5315</v>
      </c>
      <c r="C442" s="19">
        <v>22104.0</v>
      </c>
      <c r="D442" s="19">
        <v>12087.0</v>
      </c>
      <c r="E442" s="19">
        <v>12631.0</v>
      </c>
      <c r="F442" s="19">
        <v>23477.0</v>
      </c>
      <c r="G442" s="19">
        <v>1241.0</v>
      </c>
      <c r="H442" s="19">
        <v>24718.0</v>
      </c>
      <c r="I442" s="20"/>
      <c r="J442" s="21">
        <v>-22.2753</v>
      </c>
      <c r="K442" s="21">
        <v>-51.5</v>
      </c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5.75" customHeight="1">
      <c r="A443" s="22">
        <v>3539301.0</v>
      </c>
      <c r="B443" s="23" t="s">
        <v>5316</v>
      </c>
      <c r="C443" s="24">
        <v>64864.0</v>
      </c>
      <c r="D443" s="24">
        <v>34311.0</v>
      </c>
      <c r="E443" s="24">
        <v>35827.0</v>
      </c>
      <c r="F443" s="24">
        <v>64264.0</v>
      </c>
      <c r="G443" s="24">
        <v>5874.0</v>
      </c>
      <c r="H443" s="24">
        <v>70138.0</v>
      </c>
      <c r="I443" s="25"/>
      <c r="J443" s="26">
        <v>-21.9961</v>
      </c>
      <c r="K443" s="26">
        <v>-47.4258</v>
      </c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5.75" customHeight="1">
      <c r="A444" s="17">
        <v>3539400.0</v>
      </c>
      <c r="B444" s="18" t="s">
        <v>5317</v>
      </c>
      <c r="C444" s="19">
        <v>10584.0</v>
      </c>
      <c r="D444" s="19">
        <v>5983.0</v>
      </c>
      <c r="E444" s="19">
        <v>6089.0</v>
      </c>
      <c r="F444" s="19">
        <v>10347.0</v>
      </c>
      <c r="G444" s="19">
        <v>1725.0</v>
      </c>
      <c r="H444" s="19">
        <v>12072.0</v>
      </c>
      <c r="I444" s="20"/>
      <c r="J444" s="21">
        <v>-22.4128</v>
      </c>
      <c r="K444" s="21">
        <v>-49.1347</v>
      </c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5.75" customHeight="1">
      <c r="A445" s="22">
        <v>3539509.0</v>
      </c>
      <c r="B445" s="23" t="s">
        <v>3411</v>
      </c>
      <c r="C445" s="24">
        <v>31156.0</v>
      </c>
      <c r="D445" s="24">
        <v>18008.0</v>
      </c>
      <c r="E445" s="24">
        <v>17306.0</v>
      </c>
      <c r="F445" s="24">
        <v>33955.0</v>
      </c>
      <c r="G445" s="24">
        <v>1359.0</v>
      </c>
      <c r="H445" s="24">
        <v>35314.0</v>
      </c>
      <c r="I445" s="25"/>
      <c r="J445" s="26">
        <v>-21.0094</v>
      </c>
      <c r="K445" s="26">
        <v>-48.2217</v>
      </c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5.75" customHeight="1">
      <c r="A446" s="17">
        <v>3539608.0</v>
      </c>
      <c r="B446" s="18" t="s">
        <v>926</v>
      </c>
      <c r="C446" s="19">
        <v>3670.0</v>
      </c>
      <c r="D446" s="19">
        <v>2320.0</v>
      </c>
      <c r="E446" s="19">
        <v>2152.0</v>
      </c>
      <c r="F446" s="19">
        <v>3775.0</v>
      </c>
      <c r="G446" s="19">
        <v>697.0</v>
      </c>
      <c r="H446" s="19">
        <v>4472.0</v>
      </c>
      <c r="I446" s="20"/>
      <c r="J446" s="21">
        <v>-25.7161</v>
      </c>
      <c r="K446" s="21">
        <v>-53.7661</v>
      </c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5.75" customHeight="1">
      <c r="A447" s="22">
        <v>3539707.0</v>
      </c>
      <c r="B447" s="23" t="s">
        <v>5318</v>
      </c>
      <c r="C447" s="24">
        <v>2867.0</v>
      </c>
      <c r="D447" s="24">
        <v>1660.0</v>
      </c>
      <c r="E447" s="24">
        <v>1532.0</v>
      </c>
      <c r="F447" s="24">
        <v>2513.0</v>
      </c>
      <c r="G447" s="24">
        <v>679.0</v>
      </c>
      <c r="H447" s="24">
        <v>3192.0</v>
      </c>
      <c r="I447" s="25"/>
      <c r="J447" s="26">
        <v>-22.6378</v>
      </c>
      <c r="K447" s="26">
        <v>-50.2039</v>
      </c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5.75" customHeight="1">
      <c r="A448" s="17">
        <v>3539806.0</v>
      </c>
      <c r="B448" s="18" t="s">
        <v>5319</v>
      </c>
      <c r="C448" s="19">
        <v>95801.0</v>
      </c>
      <c r="D448" s="19">
        <v>51330.0</v>
      </c>
      <c r="E448" s="19">
        <v>54703.0</v>
      </c>
      <c r="F448" s="19">
        <v>104355.0</v>
      </c>
      <c r="G448" s="19">
        <v>1678.0</v>
      </c>
      <c r="H448" s="19">
        <v>106033.0</v>
      </c>
      <c r="I448" s="20"/>
      <c r="J448" s="21">
        <v>-23.5281</v>
      </c>
      <c r="K448" s="21">
        <v>-46.3447</v>
      </c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5.75" customHeight="1">
      <c r="A449" s="22">
        <v>3539905.0</v>
      </c>
      <c r="B449" s="23" t="s">
        <v>5320</v>
      </c>
      <c r="C449" s="24">
        <v>4774.0</v>
      </c>
      <c r="D449" s="24">
        <v>2671.0</v>
      </c>
      <c r="E449" s="24">
        <v>2724.0</v>
      </c>
      <c r="F449" s="24">
        <v>4802.0</v>
      </c>
      <c r="G449" s="24">
        <v>593.0</v>
      </c>
      <c r="H449" s="24">
        <v>5395.0</v>
      </c>
      <c r="I449" s="25"/>
      <c r="J449" s="26">
        <v>-20.7853</v>
      </c>
      <c r="K449" s="26">
        <v>-49.8236</v>
      </c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5.75" customHeight="1">
      <c r="A450" s="17">
        <v>3540002.0</v>
      </c>
      <c r="B450" s="18" t="s">
        <v>5321</v>
      </c>
      <c r="C450" s="19">
        <v>18171.0</v>
      </c>
      <c r="D450" s="19">
        <v>9792.0</v>
      </c>
      <c r="E450" s="19">
        <v>10171.0</v>
      </c>
      <c r="F450" s="19">
        <v>18573.0</v>
      </c>
      <c r="G450" s="19">
        <v>1390.0</v>
      </c>
      <c r="H450" s="19">
        <v>19963.0</v>
      </c>
      <c r="I450" s="20"/>
      <c r="J450" s="21">
        <v>-22.1086</v>
      </c>
      <c r="K450" s="21">
        <v>-50.1717</v>
      </c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5.75" customHeight="1">
      <c r="A451" s="22">
        <v>3540101.0</v>
      </c>
      <c r="B451" s="23" t="s">
        <v>5322</v>
      </c>
      <c r="C451" s="24">
        <v>3693.0</v>
      </c>
      <c r="D451" s="24">
        <v>1793.0</v>
      </c>
      <c r="E451" s="24">
        <v>1686.0</v>
      </c>
      <c r="F451" s="24">
        <v>2923.0</v>
      </c>
      <c r="G451" s="24">
        <v>556.0</v>
      </c>
      <c r="H451" s="24">
        <v>3479.0</v>
      </c>
      <c r="I451" s="25"/>
      <c r="J451" s="26">
        <v>-21.7364</v>
      </c>
      <c r="K451" s="26">
        <v>-49.3667</v>
      </c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5.75" customHeight="1">
      <c r="A452" s="17">
        <v>3540200.0</v>
      </c>
      <c r="B452" s="18" t="s">
        <v>5323</v>
      </c>
      <c r="C452" s="19">
        <v>29681.0</v>
      </c>
      <c r="D452" s="19">
        <v>21175.0</v>
      </c>
      <c r="E452" s="19">
        <v>19070.0</v>
      </c>
      <c r="F452" s="19">
        <v>39493.0</v>
      </c>
      <c r="G452" s="19">
        <v>752.0</v>
      </c>
      <c r="H452" s="19">
        <v>40245.0</v>
      </c>
      <c r="I452" s="20"/>
      <c r="J452" s="21">
        <v>-21.0225</v>
      </c>
      <c r="K452" s="21">
        <v>-48.0372</v>
      </c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5.75" customHeight="1">
      <c r="A453" s="22">
        <v>3540259.0</v>
      </c>
      <c r="B453" s="23" t="s">
        <v>5324</v>
      </c>
      <c r="C453" s="24">
        <v>3539.0</v>
      </c>
      <c r="D453" s="24">
        <v>2160.0</v>
      </c>
      <c r="E453" s="24">
        <v>1914.0</v>
      </c>
      <c r="F453" s="24">
        <v>3381.0</v>
      </c>
      <c r="G453" s="24">
        <v>693.0</v>
      </c>
      <c r="H453" s="24">
        <v>4074.0</v>
      </c>
      <c r="I453" s="25"/>
      <c r="J453" s="26">
        <v>-20.4408</v>
      </c>
      <c r="K453" s="26">
        <v>-50.5233</v>
      </c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5.75" customHeight="1">
      <c r="A454" s="17">
        <v>3540309.0</v>
      </c>
      <c r="B454" s="18" t="s">
        <v>5325</v>
      </c>
      <c r="C454" s="19">
        <v>2539.0</v>
      </c>
      <c r="D454" s="19">
        <v>1258.0</v>
      </c>
      <c r="E454" s="19">
        <v>1265.0</v>
      </c>
      <c r="F454" s="19">
        <v>2128.0</v>
      </c>
      <c r="G454" s="19">
        <v>395.0</v>
      </c>
      <c r="H454" s="19">
        <v>2523.0</v>
      </c>
      <c r="I454" s="20"/>
      <c r="J454" s="21">
        <v>-20.1667</v>
      </c>
      <c r="K454" s="21">
        <v>-49.7033</v>
      </c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5.75" customHeight="1">
      <c r="A455" s="22">
        <v>3540408.0</v>
      </c>
      <c r="B455" s="23" t="s">
        <v>5326</v>
      </c>
      <c r="C455" s="24">
        <v>4450.0</v>
      </c>
      <c r="D455" s="24">
        <v>2139.0</v>
      </c>
      <c r="E455" s="24">
        <v>2084.0</v>
      </c>
      <c r="F455" s="24">
        <v>3412.0</v>
      </c>
      <c r="G455" s="24">
        <v>811.0</v>
      </c>
      <c r="H455" s="24">
        <v>4223.0</v>
      </c>
      <c r="I455" s="25"/>
      <c r="J455" s="26">
        <v>-19.9328</v>
      </c>
      <c r="K455" s="26">
        <v>-50.5375</v>
      </c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5.75" customHeight="1">
      <c r="A456" s="17">
        <v>3540507.0</v>
      </c>
      <c r="B456" s="18" t="s">
        <v>5327</v>
      </c>
      <c r="C456" s="19">
        <v>6652.0</v>
      </c>
      <c r="D456" s="19">
        <v>4295.0</v>
      </c>
      <c r="E456" s="19">
        <v>4038.0</v>
      </c>
      <c r="F456" s="19">
        <v>4028.0</v>
      </c>
      <c r="G456" s="19">
        <v>4305.0</v>
      </c>
      <c r="H456" s="19">
        <v>8333.0</v>
      </c>
      <c r="I456" s="20"/>
      <c r="J456" s="21">
        <v>-23.1758</v>
      </c>
      <c r="K456" s="21">
        <v>-48.125</v>
      </c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5.75" customHeight="1">
      <c r="A457" s="22">
        <v>3540606.0</v>
      </c>
      <c r="B457" s="23" t="s">
        <v>5328</v>
      </c>
      <c r="C457" s="24">
        <v>45514.0</v>
      </c>
      <c r="D457" s="24">
        <v>24545.0</v>
      </c>
      <c r="E457" s="24">
        <v>24369.0</v>
      </c>
      <c r="F457" s="24">
        <v>41111.0</v>
      </c>
      <c r="G457" s="24">
        <v>7803.0</v>
      </c>
      <c r="H457" s="24">
        <v>48914.0</v>
      </c>
      <c r="I457" s="25"/>
      <c r="J457" s="26">
        <v>-23.2147</v>
      </c>
      <c r="K457" s="26">
        <v>-47.5239</v>
      </c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5.75" customHeight="1">
      <c r="A458" s="17">
        <v>3540705.0</v>
      </c>
      <c r="B458" s="18" t="s">
        <v>5329</v>
      </c>
      <c r="C458" s="19">
        <v>47437.0</v>
      </c>
      <c r="D458" s="19">
        <v>25506.0</v>
      </c>
      <c r="E458" s="19">
        <v>25901.0</v>
      </c>
      <c r="F458" s="19">
        <v>50485.0</v>
      </c>
      <c r="G458" s="19">
        <v>922.0</v>
      </c>
      <c r="H458" s="19">
        <v>51407.0</v>
      </c>
      <c r="I458" s="20"/>
      <c r="J458" s="21">
        <v>-21.8539</v>
      </c>
      <c r="K458" s="21">
        <v>-47.4792</v>
      </c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5.75" customHeight="1">
      <c r="A459" s="22">
        <v>3540754.0</v>
      </c>
      <c r="B459" s="23" t="s">
        <v>5330</v>
      </c>
      <c r="C459" s="24">
        <v>13605.0</v>
      </c>
      <c r="D459" s="24">
        <v>10986.0</v>
      </c>
      <c r="E459" s="24">
        <v>8427.0</v>
      </c>
      <c r="F459" s="24">
        <v>14710.0</v>
      </c>
      <c r="G459" s="24">
        <v>4703.0</v>
      </c>
      <c r="H459" s="24">
        <v>19413.0</v>
      </c>
      <c r="I459" s="25"/>
      <c r="J459" s="26">
        <v>-22.8428</v>
      </c>
      <c r="K459" s="26">
        <v>-45.2514</v>
      </c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5.75" customHeight="1">
      <c r="A460" s="136">
        <v>3540804.0</v>
      </c>
      <c r="B460" s="137" t="s">
        <v>5331</v>
      </c>
      <c r="C460" s="138">
        <v>13656.0</v>
      </c>
      <c r="D460" s="138">
        <v>7857.0</v>
      </c>
      <c r="E460" s="138">
        <v>7596.0</v>
      </c>
      <c r="F460" s="138">
        <v>13886.0</v>
      </c>
      <c r="G460" s="138">
        <v>1567.0</v>
      </c>
      <c r="H460" s="138">
        <v>15453.0</v>
      </c>
      <c r="I460" s="20"/>
      <c r="J460" s="21">
        <v>-21.0428</v>
      </c>
      <c r="K460" s="21">
        <v>-49.3772</v>
      </c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5.75" customHeight="1">
      <c r="A461" s="22">
        <v>3540853.0</v>
      </c>
      <c r="B461" s="23" t="s">
        <v>5332</v>
      </c>
      <c r="C461" s="24">
        <v>1431.0</v>
      </c>
      <c r="D461" s="24">
        <v>2085.0</v>
      </c>
      <c r="E461" s="24">
        <v>778.0</v>
      </c>
      <c r="F461" s="24">
        <v>1369.0</v>
      </c>
      <c r="G461" s="24">
        <v>1494.0</v>
      </c>
      <c r="H461" s="24">
        <v>2863.0</v>
      </c>
      <c r="I461" s="25"/>
      <c r="J461" s="26">
        <v>-21.8511</v>
      </c>
      <c r="K461" s="26">
        <v>-51.0867</v>
      </c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5.75" customHeight="1">
      <c r="A462" s="17">
        <v>3540903.0</v>
      </c>
      <c r="B462" s="18" t="s">
        <v>5333</v>
      </c>
      <c r="C462" s="19">
        <v>12912.0</v>
      </c>
      <c r="D462" s="19">
        <v>8901.0</v>
      </c>
      <c r="E462" s="19">
        <v>8503.0</v>
      </c>
      <c r="F462" s="19">
        <v>16127.0</v>
      </c>
      <c r="G462" s="19">
        <v>1277.0</v>
      </c>
      <c r="H462" s="19">
        <v>17404.0</v>
      </c>
      <c r="I462" s="20"/>
      <c r="J462" s="21">
        <v>-21.3594</v>
      </c>
      <c r="K462" s="21">
        <v>-48.0656</v>
      </c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5.75" customHeight="1">
      <c r="A463" s="22">
        <v>3541000.0</v>
      </c>
      <c r="B463" s="23" t="s">
        <v>4754</v>
      </c>
      <c r="C463" s="24">
        <v>193582.0</v>
      </c>
      <c r="D463" s="24">
        <v>125280.0</v>
      </c>
      <c r="E463" s="24">
        <v>135489.0</v>
      </c>
      <c r="F463" s="24">
        <v>260769.0</v>
      </c>
      <c r="G463" s="24">
        <v>0.0</v>
      </c>
      <c r="H463" s="24">
        <v>260769.0</v>
      </c>
      <c r="I463" s="25"/>
      <c r="J463" s="26">
        <v>-29.1967</v>
      </c>
      <c r="K463" s="26">
        <v>-49.9503</v>
      </c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5.75" customHeight="1">
      <c r="A464" s="17">
        <v>3541059.0</v>
      </c>
      <c r="B464" s="18" t="s">
        <v>5334</v>
      </c>
      <c r="C464" s="19">
        <v>3950.0</v>
      </c>
      <c r="D464" s="19">
        <v>2379.0</v>
      </c>
      <c r="E464" s="19">
        <v>2220.0</v>
      </c>
      <c r="F464" s="19">
        <v>3485.0</v>
      </c>
      <c r="G464" s="19">
        <v>1114.0</v>
      </c>
      <c r="H464" s="19">
        <v>4599.0</v>
      </c>
      <c r="I464" s="20"/>
      <c r="J464" s="21">
        <v>-22.8083</v>
      </c>
      <c r="K464" s="21">
        <v>-48.6661</v>
      </c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5.75" customHeight="1">
      <c r="A465" s="22">
        <v>3541109.0</v>
      </c>
      <c r="B465" s="23" t="s">
        <v>5335</v>
      </c>
      <c r="C465" s="24">
        <v>4317.0</v>
      </c>
      <c r="D465" s="24">
        <v>2038.0</v>
      </c>
      <c r="E465" s="24">
        <v>2085.0</v>
      </c>
      <c r="F465" s="24">
        <v>3431.0</v>
      </c>
      <c r="G465" s="24">
        <v>692.0</v>
      </c>
      <c r="H465" s="24">
        <v>4123.0</v>
      </c>
      <c r="I465" s="25"/>
      <c r="J465" s="26">
        <v>-22.1</v>
      </c>
      <c r="K465" s="26">
        <v>-49.4381</v>
      </c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5.75" customHeight="1">
      <c r="A466" s="17">
        <v>3541208.0</v>
      </c>
      <c r="B466" s="18" t="s">
        <v>2735</v>
      </c>
      <c r="C466" s="19">
        <v>14662.0</v>
      </c>
      <c r="D466" s="19">
        <v>6673.0</v>
      </c>
      <c r="E466" s="19">
        <v>6871.0</v>
      </c>
      <c r="F466" s="19">
        <v>10473.0</v>
      </c>
      <c r="G466" s="19">
        <v>3071.0</v>
      </c>
      <c r="H466" s="19">
        <v>13544.0</v>
      </c>
      <c r="I466" s="20"/>
      <c r="J466" s="21">
        <v>-22.0061</v>
      </c>
      <c r="K466" s="21">
        <v>-51.5531</v>
      </c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5.75" customHeight="1">
      <c r="A467" s="22">
        <v>3541307.0</v>
      </c>
      <c r="B467" s="23" t="s">
        <v>5336</v>
      </c>
      <c r="C467" s="24">
        <v>39298.0</v>
      </c>
      <c r="D467" s="24">
        <v>20219.0</v>
      </c>
      <c r="E467" s="24">
        <v>21105.0</v>
      </c>
      <c r="F467" s="24">
        <v>38551.0</v>
      </c>
      <c r="G467" s="24">
        <v>2773.0</v>
      </c>
      <c r="H467" s="24">
        <v>41324.0</v>
      </c>
      <c r="I467" s="25"/>
      <c r="J467" s="26">
        <v>-21.7633</v>
      </c>
      <c r="K467" s="26">
        <v>-52.1156</v>
      </c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5.75" customHeight="1">
      <c r="A468" s="17">
        <v>3541406.0</v>
      </c>
      <c r="B468" s="18" t="s">
        <v>5337</v>
      </c>
      <c r="C468" s="19">
        <v>189186.0</v>
      </c>
      <c r="D468" s="19">
        <v>99913.0</v>
      </c>
      <c r="E468" s="19">
        <v>107712.0</v>
      </c>
      <c r="F468" s="19">
        <v>203370.0</v>
      </c>
      <c r="G468" s="19">
        <v>4255.0</v>
      </c>
      <c r="H468" s="19">
        <v>207625.0</v>
      </c>
      <c r="I468" s="20"/>
      <c r="J468" s="21">
        <v>-22.1256</v>
      </c>
      <c r="K468" s="21">
        <v>-51.3889</v>
      </c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5.75" customHeight="1">
      <c r="A469" s="22">
        <v>3541505.0</v>
      </c>
      <c r="B469" s="23" t="s">
        <v>5338</v>
      </c>
      <c r="C469" s="24">
        <v>37347.0</v>
      </c>
      <c r="D469" s="24">
        <v>18918.0</v>
      </c>
      <c r="E469" s="24">
        <v>18997.0</v>
      </c>
      <c r="F469" s="24">
        <v>36275.0</v>
      </c>
      <c r="G469" s="24">
        <v>1640.0</v>
      </c>
      <c r="H469" s="24">
        <v>37915.0</v>
      </c>
      <c r="I469" s="25"/>
      <c r="J469" s="26">
        <v>-21.8761</v>
      </c>
      <c r="K469" s="26">
        <v>-51.8439</v>
      </c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5.75" customHeight="1">
      <c r="A470" s="17">
        <v>3541604.0</v>
      </c>
      <c r="B470" s="18" t="s">
        <v>5339</v>
      </c>
      <c r="C470" s="19">
        <v>31105.0</v>
      </c>
      <c r="D470" s="19">
        <v>17760.0</v>
      </c>
      <c r="E470" s="19">
        <v>17928.0</v>
      </c>
      <c r="F470" s="19">
        <v>30084.0</v>
      </c>
      <c r="G470" s="19">
        <v>5604.0</v>
      </c>
      <c r="H470" s="19">
        <v>35688.0</v>
      </c>
      <c r="I470" s="20"/>
      <c r="J470" s="21">
        <v>-21.5367</v>
      </c>
      <c r="K470" s="21">
        <v>-49.8581</v>
      </c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5.75" customHeight="1">
      <c r="A471" s="22">
        <v>3541653.0</v>
      </c>
      <c r="B471" s="23" t="s">
        <v>5340</v>
      </c>
      <c r="C471" s="24">
        <v>2651.0</v>
      </c>
      <c r="D471" s="24">
        <v>1707.0</v>
      </c>
      <c r="E471" s="24">
        <v>1529.0</v>
      </c>
      <c r="F471" s="24">
        <v>828.0</v>
      </c>
      <c r="G471" s="24">
        <v>2408.0</v>
      </c>
      <c r="H471" s="24">
        <v>3236.0</v>
      </c>
      <c r="I471" s="25"/>
      <c r="J471" s="26">
        <v>-23.2994</v>
      </c>
      <c r="K471" s="26">
        <v>-48.0547</v>
      </c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5.75" customHeight="1">
      <c r="A472" s="17">
        <v>3541703.0</v>
      </c>
      <c r="B472" s="18" t="s">
        <v>5341</v>
      </c>
      <c r="C472" s="19">
        <v>11655.0</v>
      </c>
      <c r="D472" s="19">
        <v>6412.0</v>
      </c>
      <c r="E472" s="19">
        <v>6416.0</v>
      </c>
      <c r="F472" s="19">
        <v>12040.0</v>
      </c>
      <c r="G472" s="19">
        <v>788.0</v>
      </c>
      <c r="H472" s="19">
        <v>12828.0</v>
      </c>
      <c r="I472" s="20"/>
      <c r="J472" s="21">
        <v>-22.2475</v>
      </c>
      <c r="K472" s="21">
        <v>-50.6983</v>
      </c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5.75" customHeight="1">
      <c r="A473" s="22">
        <v>3541802.0</v>
      </c>
      <c r="B473" s="23" t="s">
        <v>5342</v>
      </c>
      <c r="C473" s="24">
        <v>2171.0</v>
      </c>
      <c r="D473" s="24">
        <v>1424.0</v>
      </c>
      <c r="E473" s="24">
        <v>1384.0</v>
      </c>
      <c r="F473" s="24">
        <v>2385.0</v>
      </c>
      <c r="G473" s="24">
        <v>423.0</v>
      </c>
      <c r="H473" s="24">
        <v>2808.0</v>
      </c>
      <c r="I473" s="25"/>
      <c r="J473" s="26">
        <v>-21.7989</v>
      </c>
      <c r="K473" s="26">
        <v>-50.2403</v>
      </c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5.75" customHeight="1">
      <c r="A474" s="17">
        <v>3541901.0</v>
      </c>
      <c r="B474" s="18" t="s">
        <v>5343</v>
      </c>
      <c r="C474" s="19">
        <v>9112.0</v>
      </c>
      <c r="D474" s="19">
        <v>5767.0</v>
      </c>
      <c r="E474" s="19">
        <v>5558.0</v>
      </c>
      <c r="F474" s="19">
        <v>9282.0</v>
      </c>
      <c r="G474" s="19">
        <v>2043.0</v>
      </c>
      <c r="H474" s="19">
        <v>11325.0</v>
      </c>
      <c r="I474" s="20"/>
      <c r="J474" s="21">
        <v>-22.5369</v>
      </c>
      <c r="K474" s="21">
        <v>-44.7739</v>
      </c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5.75" customHeight="1">
      <c r="A475" s="22">
        <v>3542008.0</v>
      </c>
      <c r="B475" s="23" t="s">
        <v>5344</v>
      </c>
      <c r="C475" s="24">
        <v>5443.0</v>
      </c>
      <c r="D475" s="24">
        <v>2971.0</v>
      </c>
      <c r="E475" s="24">
        <v>3037.0</v>
      </c>
      <c r="F475" s="24">
        <v>5498.0</v>
      </c>
      <c r="G475" s="24">
        <v>510.0</v>
      </c>
      <c r="H475" s="24">
        <v>6008.0</v>
      </c>
      <c r="I475" s="25"/>
      <c r="J475" s="26">
        <v>-22.0725</v>
      </c>
      <c r="K475" s="26">
        <v>-50.3075</v>
      </c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5.75" customHeight="1">
      <c r="A476" s="17">
        <v>3542107.0</v>
      </c>
      <c r="B476" s="18" t="s">
        <v>5345</v>
      </c>
      <c r="C476" s="19">
        <v>8360.0</v>
      </c>
      <c r="D476" s="19">
        <v>4267.0</v>
      </c>
      <c r="E476" s="19">
        <v>4357.0</v>
      </c>
      <c r="F476" s="19">
        <v>7603.0</v>
      </c>
      <c r="G476" s="19">
        <v>1021.0</v>
      </c>
      <c r="H476" s="19">
        <v>8624.0</v>
      </c>
      <c r="I476" s="20"/>
      <c r="J476" s="21">
        <v>-23.0117</v>
      </c>
      <c r="K476" s="21">
        <v>-47.5269</v>
      </c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5.75" customHeight="1">
      <c r="A477" s="22">
        <v>3542206.0</v>
      </c>
      <c r="B477" s="23" t="s">
        <v>5346</v>
      </c>
      <c r="C477" s="24">
        <v>28772.0</v>
      </c>
      <c r="D477" s="24">
        <v>14130.0</v>
      </c>
      <c r="E477" s="24">
        <v>14643.0</v>
      </c>
      <c r="F477" s="24">
        <v>25801.0</v>
      </c>
      <c r="G477" s="24">
        <v>2972.0</v>
      </c>
      <c r="H477" s="24">
        <v>28773.0</v>
      </c>
      <c r="I477" s="25"/>
      <c r="J477" s="26">
        <v>-22.2292</v>
      </c>
      <c r="K477" s="26">
        <v>-50.8931</v>
      </c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5.75" customHeight="1">
      <c r="A478" s="17">
        <v>3542305.0</v>
      </c>
      <c r="B478" s="18" t="s">
        <v>5347</v>
      </c>
      <c r="C478" s="19">
        <v>4047.0</v>
      </c>
      <c r="D478" s="19">
        <v>2016.0</v>
      </c>
      <c r="E478" s="19">
        <v>1863.0</v>
      </c>
      <c r="F478" s="19">
        <v>2214.0</v>
      </c>
      <c r="G478" s="19">
        <v>1665.0</v>
      </c>
      <c r="H478" s="19">
        <v>3879.0</v>
      </c>
      <c r="I478" s="20"/>
      <c r="J478" s="21">
        <v>-23.2669</v>
      </c>
      <c r="K478" s="21">
        <v>-45.5367</v>
      </c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5.75" customHeight="1">
      <c r="A479" s="22">
        <v>3542404.0</v>
      </c>
      <c r="B479" s="23" t="s">
        <v>5348</v>
      </c>
      <c r="C479" s="24">
        <v>16998.0</v>
      </c>
      <c r="D479" s="24">
        <v>9196.0</v>
      </c>
      <c r="E479" s="24">
        <v>9300.0</v>
      </c>
      <c r="F479" s="24">
        <v>17048.0</v>
      </c>
      <c r="G479" s="24">
        <v>1448.0</v>
      </c>
      <c r="H479" s="24">
        <v>18496.0</v>
      </c>
      <c r="I479" s="25"/>
      <c r="J479" s="26">
        <v>-22.2214</v>
      </c>
      <c r="K479" s="26">
        <v>-51.3028</v>
      </c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5.75" customHeight="1">
      <c r="A480" s="17">
        <v>3542503.0</v>
      </c>
      <c r="B480" s="18" t="s">
        <v>5349</v>
      </c>
      <c r="C480" s="19">
        <v>4742.0</v>
      </c>
      <c r="D480" s="19">
        <v>4683.0</v>
      </c>
      <c r="E480" s="19">
        <v>2642.0</v>
      </c>
      <c r="F480" s="19">
        <v>4362.0</v>
      </c>
      <c r="G480" s="19">
        <v>2963.0</v>
      </c>
      <c r="H480" s="19">
        <v>7325.0</v>
      </c>
      <c r="I480" s="20"/>
      <c r="J480" s="21">
        <v>-21.8881</v>
      </c>
      <c r="K480" s="21">
        <v>-49.2253</v>
      </c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5.75" customHeight="1">
      <c r="A481" s="22">
        <v>3542602.0</v>
      </c>
      <c r="B481" s="23" t="s">
        <v>5350</v>
      </c>
      <c r="C481" s="24">
        <v>53752.0</v>
      </c>
      <c r="D481" s="24">
        <v>26667.0</v>
      </c>
      <c r="E481" s="24">
        <v>27612.0</v>
      </c>
      <c r="F481" s="24">
        <v>48187.0</v>
      </c>
      <c r="G481" s="24">
        <v>6092.0</v>
      </c>
      <c r="H481" s="24">
        <v>54279.0</v>
      </c>
      <c r="I481" s="25"/>
      <c r="J481" s="26">
        <v>-24.4875</v>
      </c>
      <c r="K481" s="26">
        <v>-47.8436</v>
      </c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5.75" customHeight="1">
      <c r="A482" s="17">
        <v>3542701.0</v>
      </c>
      <c r="B482" s="18" t="s">
        <v>5351</v>
      </c>
      <c r="C482" s="19">
        <v>5584.0</v>
      </c>
      <c r="D482" s="19">
        <v>3296.0</v>
      </c>
      <c r="E482" s="19">
        <v>3291.0</v>
      </c>
      <c r="F482" s="19">
        <v>5179.0</v>
      </c>
      <c r="G482" s="19">
        <v>1408.0</v>
      </c>
      <c r="H482" s="19">
        <v>6587.0</v>
      </c>
      <c r="I482" s="20"/>
      <c r="J482" s="21">
        <v>-20.6033</v>
      </c>
      <c r="K482" s="21">
        <v>-47.4828</v>
      </c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5.75" customHeight="1">
      <c r="A483" s="22">
        <v>3542800.0</v>
      </c>
      <c r="B483" s="23" t="s">
        <v>5352</v>
      </c>
      <c r="C483" s="24">
        <v>3507.0</v>
      </c>
      <c r="D483" s="24">
        <v>1742.0</v>
      </c>
      <c r="E483" s="24">
        <v>1616.0</v>
      </c>
      <c r="F483" s="24">
        <v>1236.0</v>
      </c>
      <c r="G483" s="24">
        <v>2122.0</v>
      </c>
      <c r="H483" s="24">
        <v>3358.0</v>
      </c>
      <c r="I483" s="25"/>
      <c r="J483" s="26">
        <v>-24.6569</v>
      </c>
      <c r="K483" s="26">
        <v>-49.0089</v>
      </c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5.75" customHeight="1">
      <c r="A484" s="17">
        <v>3542909.0</v>
      </c>
      <c r="B484" s="18" t="s">
        <v>5353</v>
      </c>
      <c r="C484" s="19">
        <v>11246.0</v>
      </c>
      <c r="D484" s="19">
        <v>6100.0</v>
      </c>
      <c r="E484" s="19">
        <v>6029.0</v>
      </c>
      <c r="F484" s="19">
        <v>11214.0</v>
      </c>
      <c r="G484" s="19">
        <v>915.0</v>
      </c>
      <c r="H484" s="19">
        <v>12129.0</v>
      </c>
      <c r="I484" s="20"/>
      <c r="J484" s="21">
        <v>-22.0667</v>
      </c>
      <c r="K484" s="21">
        <v>-48.1761</v>
      </c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5.75" customHeight="1">
      <c r="A485" s="22">
        <v>3543006.0</v>
      </c>
      <c r="B485" s="23" t="s">
        <v>5354</v>
      </c>
      <c r="C485" s="24">
        <v>21231.0</v>
      </c>
      <c r="D485" s="24">
        <v>9398.0</v>
      </c>
      <c r="E485" s="24">
        <v>8874.0</v>
      </c>
      <c r="F485" s="24">
        <v>9296.0</v>
      </c>
      <c r="G485" s="24">
        <v>8976.0</v>
      </c>
      <c r="H485" s="24">
        <v>18272.0</v>
      </c>
      <c r="I485" s="25"/>
      <c r="J485" s="26">
        <v>-24.2208</v>
      </c>
      <c r="K485" s="26">
        <v>-48.7656</v>
      </c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5.75" customHeight="1">
      <c r="A486" s="17">
        <v>3543105.0</v>
      </c>
      <c r="B486" s="18" t="s">
        <v>5355</v>
      </c>
      <c r="C486" s="19">
        <v>3881.0</v>
      </c>
      <c r="D486" s="19">
        <v>2218.0</v>
      </c>
      <c r="E486" s="19">
        <v>2055.0</v>
      </c>
      <c r="F486" s="19">
        <v>3397.0</v>
      </c>
      <c r="G486" s="19">
        <v>876.0</v>
      </c>
      <c r="H486" s="19">
        <v>4273.0</v>
      </c>
      <c r="I486" s="20"/>
      <c r="J486" s="21">
        <v>-20.4569</v>
      </c>
      <c r="K486" s="21">
        <v>-47.5903</v>
      </c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5.75" customHeight="1">
      <c r="A487" s="65">
        <v>3543204.0</v>
      </c>
      <c r="B487" s="67" t="s">
        <v>5356</v>
      </c>
      <c r="C487" s="68">
        <v>4497.0</v>
      </c>
      <c r="D487" s="68">
        <v>2244.0</v>
      </c>
      <c r="E487" s="68">
        <v>2220.0</v>
      </c>
      <c r="F487" s="68">
        <v>3309.0</v>
      </c>
      <c r="G487" s="68">
        <v>1155.0</v>
      </c>
      <c r="H487" s="68">
        <v>4464.0</v>
      </c>
      <c r="I487" s="25"/>
      <c r="J487" s="26">
        <v>-22.7842</v>
      </c>
      <c r="K487" s="26">
        <v>-49.9336</v>
      </c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5.75" customHeight="1">
      <c r="A488" s="17">
        <v>3543238.0</v>
      </c>
      <c r="B488" s="18" t="s">
        <v>5357</v>
      </c>
      <c r="C488" s="19">
        <v>2222.0</v>
      </c>
      <c r="D488" s="19">
        <v>1088.0</v>
      </c>
      <c r="E488" s="19">
        <v>1099.0</v>
      </c>
      <c r="F488" s="19">
        <v>1850.0</v>
      </c>
      <c r="G488" s="19">
        <v>337.0</v>
      </c>
      <c r="H488" s="19">
        <v>2187.0</v>
      </c>
      <c r="I488" s="20"/>
      <c r="J488" s="21">
        <v>-21.9758</v>
      </c>
      <c r="K488" s="21">
        <v>-51.6514</v>
      </c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5.75" customHeight="1">
      <c r="A489" s="22">
        <v>3543253.0</v>
      </c>
      <c r="B489" s="23" t="s">
        <v>5358</v>
      </c>
      <c r="C489" s="24">
        <v>7390.0</v>
      </c>
      <c r="D489" s="24">
        <v>3793.0</v>
      </c>
      <c r="E489" s="24">
        <v>3626.0</v>
      </c>
      <c r="F489" s="24">
        <v>2342.0</v>
      </c>
      <c r="G489" s="24">
        <v>5077.0</v>
      </c>
      <c r="H489" s="24">
        <v>7419.0</v>
      </c>
      <c r="I489" s="25"/>
      <c r="J489" s="26">
        <v>-24.0992</v>
      </c>
      <c r="K489" s="26">
        <v>-48.3653</v>
      </c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5.75" customHeight="1">
      <c r="A490" s="17">
        <v>3543303.0</v>
      </c>
      <c r="B490" s="18" t="s">
        <v>5359</v>
      </c>
      <c r="C490" s="19">
        <v>104508.0</v>
      </c>
      <c r="D490" s="19">
        <v>55275.0</v>
      </c>
      <c r="E490" s="19">
        <v>57768.0</v>
      </c>
      <c r="F490" s="19">
        <v>113043.0</v>
      </c>
      <c r="G490" s="19">
        <v>0.0</v>
      </c>
      <c r="H490" s="19">
        <v>113043.0</v>
      </c>
      <c r="I490" s="20"/>
      <c r="J490" s="21">
        <v>-23.7106</v>
      </c>
      <c r="K490" s="21">
        <v>-46.4133</v>
      </c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5.75" customHeight="1">
      <c r="A491" s="22">
        <v>3543402.0</v>
      </c>
      <c r="B491" s="23" t="s">
        <v>5360</v>
      </c>
      <c r="C491" s="24">
        <v>504923.0</v>
      </c>
      <c r="D491" s="24">
        <v>290286.0</v>
      </c>
      <c r="E491" s="24">
        <v>314828.0</v>
      </c>
      <c r="F491" s="24">
        <v>603401.0</v>
      </c>
      <c r="G491" s="24">
        <v>1713.0</v>
      </c>
      <c r="H491" s="24">
        <v>605114.0</v>
      </c>
      <c r="I491" s="25"/>
      <c r="J491" s="26">
        <v>-21.1775</v>
      </c>
      <c r="K491" s="26">
        <v>-47.8103</v>
      </c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5.75" customHeight="1">
      <c r="A492" s="17">
        <v>3543600.0</v>
      </c>
      <c r="B492" s="18" t="s">
        <v>5361</v>
      </c>
      <c r="C492" s="19">
        <v>3325.0</v>
      </c>
      <c r="D492" s="19">
        <v>1725.0</v>
      </c>
      <c r="E492" s="19">
        <v>1711.0</v>
      </c>
      <c r="F492" s="19">
        <v>3009.0</v>
      </c>
      <c r="G492" s="19">
        <v>427.0</v>
      </c>
      <c r="H492" s="19">
        <v>3436.0</v>
      </c>
      <c r="I492" s="20"/>
      <c r="J492" s="21">
        <v>-20.0806</v>
      </c>
      <c r="K492" s="21">
        <v>-47.4214</v>
      </c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5.75" customHeight="1">
      <c r="A493" s="22">
        <v>3543709.0</v>
      </c>
      <c r="B493" s="23" t="s">
        <v>5362</v>
      </c>
      <c r="C493" s="24">
        <v>10330.0</v>
      </c>
      <c r="D493" s="24">
        <v>5244.0</v>
      </c>
      <c r="E493" s="24">
        <v>5170.0</v>
      </c>
      <c r="F493" s="24">
        <v>8460.0</v>
      </c>
      <c r="G493" s="24">
        <v>1954.0</v>
      </c>
      <c r="H493" s="24">
        <v>10414.0</v>
      </c>
      <c r="I493" s="25"/>
      <c r="J493" s="26">
        <v>-21.5869</v>
      </c>
      <c r="K493" s="26">
        <v>-48.0708</v>
      </c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5.75" customHeight="1">
      <c r="A494" s="17">
        <v>3543808.0</v>
      </c>
      <c r="B494" s="18" t="s">
        <v>5363</v>
      </c>
      <c r="C494" s="19">
        <v>10255.0</v>
      </c>
      <c r="D494" s="19">
        <v>5051.0</v>
      </c>
      <c r="E494" s="19">
        <v>4884.0</v>
      </c>
      <c r="F494" s="19">
        <v>8636.0</v>
      </c>
      <c r="G494" s="19">
        <v>1299.0</v>
      </c>
      <c r="H494" s="19">
        <v>9935.0</v>
      </c>
      <c r="I494" s="20"/>
      <c r="J494" s="21">
        <v>-21.7258</v>
      </c>
      <c r="K494" s="21">
        <v>-50.7222</v>
      </c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5.75" customHeight="1">
      <c r="A495" s="22">
        <v>3543907.0</v>
      </c>
      <c r="B495" s="23" t="s">
        <v>3863</v>
      </c>
      <c r="C495" s="24">
        <v>168218.0</v>
      </c>
      <c r="D495" s="24">
        <v>90708.0</v>
      </c>
      <c r="E495" s="24">
        <v>95591.0</v>
      </c>
      <c r="F495" s="24">
        <v>181766.0</v>
      </c>
      <c r="G495" s="24">
        <v>4533.0</v>
      </c>
      <c r="H495" s="24">
        <v>186299.0</v>
      </c>
      <c r="I495" s="25"/>
      <c r="J495" s="26">
        <v>-22.4114</v>
      </c>
      <c r="K495" s="26">
        <v>-47.5614</v>
      </c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5.75" customHeight="1">
      <c r="A496" s="17">
        <v>3544004.0</v>
      </c>
      <c r="B496" s="18" t="s">
        <v>5364</v>
      </c>
      <c r="C496" s="19">
        <v>23494.0</v>
      </c>
      <c r="D496" s="19">
        <v>14922.0</v>
      </c>
      <c r="E496" s="19">
        <v>14586.0</v>
      </c>
      <c r="F496" s="19">
        <v>28569.0</v>
      </c>
      <c r="G496" s="19">
        <v>939.0</v>
      </c>
      <c r="H496" s="19">
        <v>29508.0</v>
      </c>
      <c r="I496" s="20"/>
      <c r="J496" s="21">
        <v>-22.8433</v>
      </c>
      <c r="K496" s="21">
        <v>-47.6061</v>
      </c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5.75" customHeight="1">
      <c r="A497" s="22">
        <v>3544103.0</v>
      </c>
      <c r="B497" s="23" t="s">
        <v>5365</v>
      </c>
      <c r="C497" s="24">
        <v>37091.0</v>
      </c>
      <c r="D497" s="24">
        <v>21877.0</v>
      </c>
      <c r="E497" s="24">
        <v>22207.0</v>
      </c>
      <c r="F497" s="24">
        <v>44084.0</v>
      </c>
      <c r="G497" s="24">
        <v>0.0</v>
      </c>
      <c r="H497" s="24">
        <v>44084.0</v>
      </c>
      <c r="I497" s="25"/>
      <c r="J497" s="26">
        <v>-23.7442</v>
      </c>
      <c r="K497" s="26">
        <v>-46.3983</v>
      </c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5.75" customHeight="1">
      <c r="A498" s="17">
        <v>3544202.0</v>
      </c>
      <c r="B498" s="18" t="s">
        <v>5366</v>
      </c>
      <c r="C498" s="19">
        <v>8560.0</v>
      </c>
      <c r="D498" s="19">
        <v>6021.0</v>
      </c>
      <c r="E498" s="19">
        <v>4553.0</v>
      </c>
      <c r="F498" s="19">
        <v>8365.0</v>
      </c>
      <c r="G498" s="19">
        <v>2209.0</v>
      </c>
      <c r="H498" s="19">
        <v>10574.0</v>
      </c>
      <c r="I498" s="20"/>
      <c r="J498" s="21">
        <v>-19.9808</v>
      </c>
      <c r="K498" s="21">
        <v>-49.6819</v>
      </c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5.75" customHeight="1">
      <c r="A499" s="22">
        <v>3543501.0</v>
      </c>
      <c r="B499" s="23" t="s">
        <v>5367</v>
      </c>
      <c r="C499" s="24">
        <v>7192.0</v>
      </c>
      <c r="D499" s="24">
        <v>3046.0</v>
      </c>
      <c r="E499" s="24">
        <v>3119.0</v>
      </c>
      <c r="F499" s="24">
        <v>4494.0</v>
      </c>
      <c r="G499" s="24">
        <v>1671.0</v>
      </c>
      <c r="H499" s="24">
        <v>6165.0</v>
      </c>
      <c r="I499" s="25"/>
      <c r="J499" s="26">
        <v>-23.8283</v>
      </c>
      <c r="K499" s="26">
        <v>-49.4292</v>
      </c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5.75" customHeight="1">
      <c r="A500" s="17">
        <v>3544251.0</v>
      </c>
      <c r="B500" s="18" t="s">
        <v>5368</v>
      </c>
      <c r="C500" s="19">
        <v>24229.0</v>
      </c>
      <c r="D500" s="19">
        <v>9780.0</v>
      </c>
      <c r="E500" s="19">
        <v>9911.0</v>
      </c>
      <c r="F500" s="19">
        <v>15858.0</v>
      </c>
      <c r="G500" s="19">
        <v>3833.0</v>
      </c>
      <c r="H500" s="19">
        <v>19691.0</v>
      </c>
      <c r="I500" s="20"/>
      <c r="J500" s="21">
        <v>-22.5797</v>
      </c>
      <c r="K500" s="21">
        <v>-53.0592</v>
      </c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5.75" customHeight="1">
      <c r="A501" s="22">
        <v>3544301.0</v>
      </c>
      <c r="B501" s="23" t="s">
        <v>5369</v>
      </c>
      <c r="C501" s="24">
        <v>8577.0</v>
      </c>
      <c r="D501" s="24">
        <v>4846.0</v>
      </c>
      <c r="E501" s="24">
        <v>4760.0</v>
      </c>
      <c r="F501" s="24">
        <v>9123.0</v>
      </c>
      <c r="G501" s="24">
        <v>483.0</v>
      </c>
      <c r="H501" s="24">
        <v>9606.0</v>
      </c>
      <c r="I501" s="25"/>
      <c r="J501" s="26">
        <v>-22.8981</v>
      </c>
      <c r="K501" s="26">
        <v>-45.3053</v>
      </c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5.75" customHeight="1">
      <c r="A502" s="17">
        <v>3544400.0</v>
      </c>
      <c r="B502" s="18" t="s">
        <v>5370</v>
      </c>
      <c r="C502" s="19">
        <v>2337.0</v>
      </c>
      <c r="D502" s="19">
        <v>1392.0</v>
      </c>
      <c r="E502" s="19">
        <v>1337.0</v>
      </c>
      <c r="F502" s="19">
        <v>1563.0</v>
      </c>
      <c r="G502" s="19">
        <v>1166.0</v>
      </c>
      <c r="H502" s="19">
        <v>2729.0</v>
      </c>
      <c r="I502" s="20"/>
      <c r="J502" s="21">
        <v>-21.3006</v>
      </c>
      <c r="K502" s="21">
        <v>-50.7267</v>
      </c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5.75" customHeight="1">
      <c r="A503" s="22">
        <v>3544509.0</v>
      </c>
      <c r="B503" s="23" t="s">
        <v>5371</v>
      </c>
      <c r="C503" s="24">
        <v>2615.0</v>
      </c>
      <c r="D503" s="24">
        <v>1415.0</v>
      </c>
      <c r="E503" s="24">
        <v>1447.0</v>
      </c>
      <c r="F503" s="24">
        <v>2355.0</v>
      </c>
      <c r="G503" s="24">
        <v>507.0</v>
      </c>
      <c r="H503" s="24">
        <v>2862.0</v>
      </c>
      <c r="I503" s="25"/>
      <c r="J503" s="26">
        <v>-20.1794</v>
      </c>
      <c r="K503" s="26">
        <v>-51.0022</v>
      </c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5.75" customHeight="1">
      <c r="A504" s="17">
        <v>3544608.0</v>
      </c>
      <c r="B504" s="18" t="s">
        <v>5373</v>
      </c>
      <c r="C504" s="19">
        <v>4951.0</v>
      </c>
      <c r="D504" s="19">
        <v>2629.0</v>
      </c>
      <c r="E504" s="19">
        <v>2597.0</v>
      </c>
      <c r="F504" s="19">
        <v>4584.0</v>
      </c>
      <c r="G504" s="19">
        <v>642.0</v>
      </c>
      <c r="H504" s="19">
        <v>5226.0</v>
      </c>
      <c r="I504" s="20"/>
      <c r="J504" s="21">
        <v>-21.4597</v>
      </c>
      <c r="K504" s="21">
        <v>-49.5783</v>
      </c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5.75" customHeight="1">
      <c r="A505" s="22">
        <v>3544707.0</v>
      </c>
      <c r="B505" s="23" t="s">
        <v>5374</v>
      </c>
      <c r="C505" s="24">
        <v>2439.0</v>
      </c>
      <c r="D505" s="24">
        <v>1191.0</v>
      </c>
      <c r="E505" s="24">
        <v>1204.0</v>
      </c>
      <c r="F505" s="24">
        <v>1819.0</v>
      </c>
      <c r="G505" s="24">
        <v>576.0</v>
      </c>
      <c r="H505" s="24">
        <v>2395.0</v>
      </c>
      <c r="I505" s="25"/>
      <c r="J505" s="26">
        <v>-21.8836</v>
      </c>
      <c r="K505" s="26">
        <v>-50.9561</v>
      </c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5.75" customHeight="1">
      <c r="A506" s="17">
        <v>3544806.0</v>
      </c>
      <c r="B506" s="18" t="s">
        <v>5376</v>
      </c>
      <c r="C506" s="19">
        <v>4563.0</v>
      </c>
      <c r="D506" s="19">
        <v>2786.0</v>
      </c>
      <c r="E506" s="19">
        <v>2664.0</v>
      </c>
      <c r="F506" s="19">
        <v>4903.0</v>
      </c>
      <c r="G506" s="19">
        <v>547.0</v>
      </c>
      <c r="H506" s="19">
        <v>5450.0</v>
      </c>
      <c r="I506" s="20"/>
      <c r="J506" s="21">
        <v>-21.3411</v>
      </c>
      <c r="K506" s="21">
        <v>-49.4853</v>
      </c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5.75" customHeight="1">
      <c r="A507" s="22">
        <v>3544905.0</v>
      </c>
      <c r="B507" s="23" t="s">
        <v>5378</v>
      </c>
      <c r="C507" s="24">
        <v>9325.0</v>
      </c>
      <c r="D507" s="24">
        <v>5241.0</v>
      </c>
      <c r="E507" s="24">
        <v>5327.0</v>
      </c>
      <c r="F507" s="24">
        <v>9569.0</v>
      </c>
      <c r="G507" s="24">
        <v>999.0</v>
      </c>
      <c r="H507" s="24">
        <v>10568.0</v>
      </c>
      <c r="I507" s="25"/>
      <c r="J507" s="26">
        <v>-20.7719</v>
      </c>
      <c r="K507" s="26">
        <v>-47.8381</v>
      </c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5.75" customHeight="1">
      <c r="A508" s="17">
        <v>3545001.0</v>
      </c>
      <c r="B508" s="18" t="s">
        <v>5379</v>
      </c>
      <c r="C508" s="19">
        <v>14357.0</v>
      </c>
      <c r="D508" s="19">
        <v>7908.0</v>
      </c>
      <c r="E508" s="19">
        <v>7731.0</v>
      </c>
      <c r="F508" s="19">
        <v>9956.0</v>
      </c>
      <c r="G508" s="19">
        <v>5683.0</v>
      </c>
      <c r="H508" s="19">
        <v>15639.0</v>
      </c>
      <c r="I508" s="20"/>
      <c r="J508" s="21">
        <v>-23.5322</v>
      </c>
      <c r="K508" s="21">
        <v>-45.8464</v>
      </c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5.75" customHeight="1">
      <c r="A509" s="22">
        <v>3545100.0</v>
      </c>
      <c r="B509" s="23" t="s">
        <v>5380</v>
      </c>
      <c r="C509" s="24">
        <v>4401.0</v>
      </c>
      <c r="D509" s="24">
        <v>2477.0</v>
      </c>
      <c r="E509" s="24">
        <v>2341.0</v>
      </c>
      <c r="F509" s="24">
        <v>4321.0</v>
      </c>
      <c r="G509" s="24">
        <v>497.0</v>
      </c>
      <c r="H509" s="24">
        <v>4818.0</v>
      </c>
      <c r="I509" s="25"/>
      <c r="J509" s="26">
        <v>-21.6242</v>
      </c>
      <c r="K509" s="26">
        <v>-50.8606</v>
      </c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5.75" customHeight="1">
      <c r="A510" s="17">
        <v>3545159.0</v>
      </c>
      <c r="B510" s="18" t="s">
        <v>4772</v>
      </c>
      <c r="C510" s="19">
        <v>5799.0</v>
      </c>
      <c r="D510" s="19">
        <v>3519.0</v>
      </c>
      <c r="E510" s="19">
        <v>3540.0</v>
      </c>
      <c r="F510" s="19">
        <v>5891.0</v>
      </c>
      <c r="G510" s="19">
        <v>1168.0</v>
      </c>
      <c r="H510" s="19">
        <v>7059.0</v>
      </c>
      <c r="I510" s="20"/>
      <c r="J510" s="21">
        <v>-26.6092</v>
      </c>
      <c r="K510" s="21">
        <v>-53.0561</v>
      </c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5.75" customHeight="1">
      <c r="A511" s="22">
        <v>3545209.0</v>
      </c>
      <c r="B511" s="23" t="s">
        <v>5382</v>
      </c>
      <c r="C511" s="24">
        <v>93159.0</v>
      </c>
      <c r="D511" s="24">
        <v>52146.0</v>
      </c>
      <c r="E511" s="24">
        <v>53423.0</v>
      </c>
      <c r="F511" s="24">
        <v>104827.0</v>
      </c>
      <c r="G511" s="24">
        <v>742.0</v>
      </c>
      <c r="H511" s="24">
        <v>105569.0</v>
      </c>
      <c r="I511" s="25"/>
      <c r="J511" s="26">
        <v>-23.2008</v>
      </c>
      <c r="K511" s="26">
        <v>-47.2869</v>
      </c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5.75" customHeight="1">
      <c r="A512" s="17">
        <v>3545308.0</v>
      </c>
      <c r="B512" s="18" t="s">
        <v>5383</v>
      </c>
      <c r="C512" s="19">
        <v>35072.0</v>
      </c>
      <c r="D512" s="19">
        <v>19959.0</v>
      </c>
      <c r="E512" s="19">
        <v>20182.0</v>
      </c>
      <c r="F512" s="19">
        <v>31463.0</v>
      </c>
      <c r="G512" s="19">
        <v>8678.0</v>
      </c>
      <c r="H512" s="19">
        <v>40141.0</v>
      </c>
      <c r="I512" s="20"/>
      <c r="J512" s="21">
        <v>-23.6489</v>
      </c>
      <c r="K512" s="21">
        <v>-47.5733</v>
      </c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5.75" customHeight="1">
      <c r="A513" s="22">
        <v>3545407.0</v>
      </c>
      <c r="B513" s="23" t="s">
        <v>5386</v>
      </c>
      <c r="C513" s="24">
        <v>8444.0</v>
      </c>
      <c r="D513" s="24">
        <v>4354.0</v>
      </c>
      <c r="E513" s="24">
        <v>4433.0</v>
      </c>
      <c r="F513" s="24">
        <v>7934.0</v>
      </c>
      <c r="G513" s="24">
        <v>853.0</v>
      </c>
      <c r="H513" s="24">
        <v>8787.0</v>
      </c>
      <c r="I513" s="25"/>
      <c r="J513" s="26">
        <v>-22.8928</v>
      </c>
      <c r="K513" s="26">
        <v>-49.9856</v>
      </c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5.75" customHeight="1">
      <c r="A514" s="136">
        <v>3545506.0</v>
      </c>
      <c r="B514" s="137" t="s">
        <v>5387</v>
      </c>
      <c r="C514" s="138">
        <v>3089.0</v>
      </c>
      <c r="D514" s="138">
        <v>1884.0</v>
      </c>
      <c r="E514" s="138">
        <v>1815.0</v>
      </c>
      <c r="F514" s="138">
        <v>2581.0</v>
      </c>
      <c r="G514" s="138">
        <v>1118.0</v>
      </c>
      <c r="H514" s="138">
        <v>3699.0</v>
      </c>
      <c r="I514" s="20"/>
      <c r="J514" s="21">
        <v>-22.4561</v>
      </c>
      <c r="K514" s="21">
        <v>-51.7631</v>
      </c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5.75" customHeight="1">
      <c r="A515" s="22">
        <v>3545605.0</v>
      </c>
      <c r="B515" s="23" t="s">
        <v>5389</v>
      </c>
      <c r="C515" s="24">
        <v>13449.0</v>
      </c>
      <c r="D515" s="24">
        <v>7164.0</v>
      </c>
      <c r="E515" s="24">
        <v>7169.0</v>
      </c>
      <c r="F515" s="24">
        <v>13560.0</v>
      </c>
      <c r="G515" s="24">
        <v>773.0</v>
      </c>
      <c r="H515" s="24">
        <v>14333.0</v>
      </c>
      <c r="I515" s="25"/>
      <c r="J515" s="26">
        <v>-21.2428</v>
      </c>
      <c r="K515" s="26">
        <v>-48.8042</v>
      </c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5.75" customHeight="1">
      <c r="A516" s="17">
        <v>3545704.0</v>
      </c>
      <c r="B516" s="18" t="s">
        <v>5391</v>
      </c>
      <c r="C516" s="19">
        <v>5586.0</v>
      </c>
      <c r="D516" s="19">
        <v>2905.0</v>
      </c>
      <c r="E516" s="19">
        <v>2818.0</v>
      </c>
      <c r="F516" s="19">
        <v>4891.0</v>
      </c>
      <c r="G516" s="19">
        <v>832.0</v>
      </c>
      <c r="H516" s="19">
        <v>5723.0</v>
      </c>
      <c r="I516" s="20"/>
      <c r="J516" s="21">
        <v>-20.0319</v>
      </c>
      <c r="K516" s="21">
        <v>-50.7278</v>
      </c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5.75" customHeight="1">
      <c r="A517" s="22">
        <v>3545803.0</v>
      </c>
      <c r="B517" s="23" t="s">
        <v>5392</v>
      </c>
      <c r="C517" s="24">
        <v>170078.0</v>
      </c>
      <c r="D517" s="24">
        <v>89311.0</v>
      </c>
      <c r="E517" s="24">
        <v>90837.0</v>
      </c>
      <c r="F517" s="24">
        <v>178728.0</v>
      </c>
      <c r="G517" s="24">
        <v>1420.0</v>
      </c>
      <c r="H517" s="24">
        <v>180148.0</v>
      </c>
      <c r="I517" s="25"/>
      <c r="J517" s="26">
        <v>-22.7536</v>
      </c>
      <c r="K517" s="26">
        <v>-47.4136</v>
      </c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5.75" customHeight="1">
      <c r="A518" s="17">
        <v>3546009.0</v>
      </c>
      <c r="B518" s="18" t="s">
        <v>5394</v>
      </c>
      <c r="C518" s="19">
        <v>13010.0</v>
      </c>
      <c r="D518" s="19">
        <v>6878.0</v>
      </c>
      <c r="E518" s="19">
        <v>6892.0</v>
      </c>
      <c r="F518" s="19">
        <v>12145.0</v>
      </c>
      <c r="G518" s="19">
        <v>1625.0</v>
      </c>
      <c r="H518" s="19">
        <v>13770.0</v>
      </c>
      <c r="I518" s="20"/>
      <c r="J518" s="21">
        <v>-23.3967</v>
      </c>
      <c r="K518" s="21">
        <v>-45.8839</v>
      </c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5.75" customHeight="1">
      <c r="A519" s="22">
        <v>3546108.0</v>
      </c>
      <c r="B519" s="23" t="s">
        <v>5396</v>
      </c>
      <c r="C519" s="24">
        <v>2123.0</v>
      </c>
      <c r="D519" s="24">
        <v>1073.0</v>
      </c>
      <c r="E519" s="24">
        <v>1011.0</v>
      </c>
      <c r="F519" s="24">
        <v>1571.0</v>
      </c>
      <c r="G519" s="24">
        <v>513.0</v>
      </c>
      <c r="H519" s="24">
        <v>2084.0</v>
      </c>
      <c r="I519" s="25"/>
      <c r="J519" s="26">
        <v>-20.0939</v>
      </c>
      <c r="K519" s="26">
        <v>-50.9264</v>
      </c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5.75" customHeight="1">
      <c r="A520" s="17">
        <v>3546207.0</v>
      </c>
      <c r="B520" s="18" t="s">
        <v>5397</v>
      </c>
      <c r="C520" s="19">
        <v>3531.0</v>
      </c>
      <c r="D520" s="19">
        <v>1979.0</v>
      </c>
      <c r="E520" s="19">
        <v>2019.0</v>
      </c>
      <c r="F520" s="19">
        <v>2708.0</v>
      </c>
      <c r="G520" s="19">
        <v>1290.0</v>
      </c>
      <c r="H520" s="19">
        <v>3998.0</v>
      </c>
      <c r="I520" s="20"/>
      <c r="J520" s="21">
        <v>-22.1403</v>
      </c>
      <c r="K520" s="21">
        <v>-47.4519</v>
      </c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5.75" customHeight="1">
      <c r="A521" s="22">
        <v>3546256.0</v>
      </c>
      <c r="B521" s="23" t="s">
        <v>5399</v>
      </c>
      <c r="C521" s="24">
        <v>1796.0</v>
      </c>
      <c r="D521" s="24">
        <v>966.0</v>
      </c>
      <c r="E521" s="24">
        <v>987.0</v>
      </c>
      <c r="F521" s="24">
        <v>1323.0</v>
      </c>
      <c r="G521" s="24">
        <v>630.0</v>
      </c>
      <c r="H521" s="24">
        <v>1953.0</v>
      </c>
      <c r="I521" s="25"/>
      <c r="J521" s="26">
        <v>-21.2908</v>
      </c>
      <c r="K521" s="26">
        <v>-47.4297</v>
      </c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5.75" customHeight="1">
      <c r="A522" s="17">
        <v>3546306.0</v>
      </c>
      <c r="B522" s="18" t="s">
        <v>5400</v>
      </c>
      <c r="C522" s="19">
        <v>25556.0</v>
      </c>
      <c r="D522" s="19">
        <v>15245.0</v>
      </c>
      <c r="E522" s="19">
        <v>14729.0</v>
      </c>
      <c r="F522" s="19">
        <v>29042.0</v>
      </c>
      <c r="G522" s="19">
        <v>932.0</v>
      </c>
      <c r="H522" s="19">
        <v>29974.0</v>
      </c>
      <c r="I522" s="20"/>
      <c r="J522" s="21">
        <v>-21.8269</v>
      </c>
      <c r="K522" s="21">
        <v>-47.2486</v>
      </c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5.75" customHeight="1">
      <c r="A523" s="22">
        <v>3546405.0</v>
      </c>
      <c r="B523" s="23" t="s">
        <v>5401</v>
      </c>
      <c r="C523" s="24">
        <v>40919.0</v>
      </c>
      <c r="D523" s="24">
        <v>21513.0</v>
      </c>
      <c r="E523" s="24">
        <v>22416.0</v>
      </c>
      <c r="F523" s="24">
        <v>40161.0</v>
      </c>
      <c r="G523" s="24">
        <v>3768.0</v>
      </c>
      <c r="H523" s="24">
        <v>43929.0</v>
      </c>
      <c r="I523" s="25"/>
      <c r="J523" s="26">
        <v>-22.8989</v>
      </c>
      <c r="K523" s="26">
        <v>-49.6325</v>
      </c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5.75" customHeight="1">
      <c r="A524" s="17">
        <v>3546504.0</v>
      </c>
      <c r="B524" s="18" t="s">
        <v>5403</v>
      </c>
      <c r="C524" s="19">
        <v>5741.0</v>
      </c>
      <c r="D524" s="19">
        <v>2852.0</v>
      </c>
      <c r="E524" s="19">
        <v>2716.0</v>
      </c>
      <c r="F524" s="19">
        <v>5145.0</v>
      </c>
      <c r="G524" s="19">
        <v>423.0</v>
      </c>
      <c r="H524" s="19">
        <v>5568.0</v>
      </c>
      <c r="I524" s="20"/>
      <c r="J524" s="21">
        <v>-21.4628</v>
      </c>
      <c r="K524" s="21">
        <v>-48.3908</v>
      </c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5.75" customHeight="1">
      <c r="A525" s="22">
        <v>3546603.0</v>
      </c>
      <c r="B525" s="23" t="s">
        <v>5405</v>
      </c>
      <c r="C525" s="24">
        <v>26512.0</v>
      </c>
      <c r="D525" s="24">
        <v>14073.0</v>
      </c>
      <c r="E525" s="24">
        <v>15162.0</v>
      </c>
      <c r="F525" s="24">
        <v>28084.0</v>
      </c>
      <c r="G525" s="24">
        <v>1151.0</v>
      </c>
      <c r="H525" s="24">
        <v>29235.0</v>
      </c>
      <c r="I525" s="25"/>
      <c r="J525" s="26">
        <v>-20.2111</v>
      </c>
      <c r="K525" s="26">
        <v>-50.9258</v>
      </c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5.75" customHeight="1">
      <c r="A526" s="17">
        <v>3546702.0</v>
      </c>
      <c r="B526" s="18" t="s">
        <v>5406</v>
      </c>
      <c r="C526" s="19">
        <v>15906.0</v>
      </c>
      <c r="D526" s="19">
        <v>10957.0</v>
      </c>
      <c r="E526" s="19">
        <v>10687.0</v>
      </c>
      <c r="F526" s="19">
        <v>21414.0</v>
      </c>
      <c r="G526" s="19">
        <v>230.0</v>
      </c>
      <c r="H526" s="19">
        <v>21644.0</v>
      </c>
      <c r="I526" s="20"/>
      <c r="J526" s="21">
        <v>-22.4567</v>
      </c>
      <c r="K526" s="21">
        <v>-47.5303</v>
      </c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5.75" customHeight="1">
      <c r="A527" s="22">
        <v>3546801.0</v>
      </c>
      <c r="B527" s="23" t="s">
        <v>1317</v>
      </c>
      <c r="C527" s="24">
        <v>43740.0</v>
      </c>
      <c r="D527" s="24">
        <v>25260.0</v>
      </c>
      <c r="E527" s="24">
        <v>25204.0</v>
      </c>
      <c r="F527" s="24">
        <v>39596.0</v>
      </c>
      <c r="G527" s="24">
        <v>10868.0</v>
      </c>
      <c r="H527" s="24">
        <v>50464.0</v>
      </c>
      <c r="I527" s="25"/>
      <c r="J527" s="26">
        <v>-15.2981</v>
      </c>
      <c r="K527" s="26">
        <v>-49.4267</v>
      </c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5.75" customHeight="1">
      <c r="A528" s="17">
        <v>3546900.0</v>
      </c>
      <c r="B528" s="18" t="s">
        <v>3547</v>
      </c>
      <c r="C528" s="19">
        <v>7853.0</v>
      </c>
      <c r="D528" s="19">
        <v>4129.0</v>
      </c>
      <c r="E528" s="19">
        <v>4117.0</v>
      </c>
      <c r="F528" s="19">
        <v>7752.0</v>
      </c>
      <c r="G528" s="19">
        <v>494.0</v>
      </c>
      <c r="H528" s="19">
        <v>8246.0</v>
      </c>
      <c r="I528" s="20"/>
      <c r="J528" s="21">
        <v>-21.685</v>
      </c>
      <c r="K528" s="21">
        <v>-48.0842</v>
      </c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5.75" customHeight="1">
      <c r="A529" s="22">
        <v>3547007.0</v>
      </c>
      <c r="B529" s="23" t="s">
        <v>5409</v>
      </c>
      <c r="C529" s="24">
        <v>4673.0</v>
      </c>
      <c r="D529" s="24">
        <v>2750.0</v>
      </c>
      <c r="E529" s="24">
        <v>2668.0</v>
      </c>
      <c r="F529" s="24">
        <v>4777.0</v>
      </c>
      <c r="G529" s="24">
        <v>641.0</v>
      </c>
      <c r="H529" s="24">
        <v>5418.0</v>
      </c>
      <c r="I529" s="25"/>
      <c r="J529" s="26">
        <v>-22.5672</v>
      </c>
      <c r="K529" s="26">
        <v>-48.1606</v>
      </c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5.75" customHeight="1">
      <c r="A530" s="17">
        <v>3547106.0</v>
      </c>
      <c r="B530" s="18" t="s">
        <v>5410</v>
      </c>
      <c r="C530" s="19">
        <v>2803.0</v>
      </c>
      <c r="D530" s="19">
        <v>1423.0</v>
      </c>
      <c r="E530" s="19">
        <v>1408.0</v>
      </c>
      <c r="F530" s="19">
        <v>2458.0</v>
      </c>
      <c r="G530" s="19">
        <v>373.0</v>
      </c>
      <c r="H530" s="19">
        <v>2831.0</v>
      </c>
      <c r="I530" s="20"/>
      <c r="J530" s="21">
        <v>-21.3508</v>
      </c>
      <c r="K530" s="21">
        <v>-51.7553</v>
      </c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5.75" customHeight="1">
      <c r="A531" s="22">
        <v>3547502.0</v>
      </c>
      <c r="B531" s="23" t="s">
        <v>5412</v>
      </c>
      <c r="C531" s="24">
        <v>26138.0</v>
      </c>
      <c r="D531" s="24">
        <v>12785.0</v>
      </c>
      <c r="E531" s="24">
        <v>13635.0</v>
      </c>
      <c r="F531" s="24">
        <v>23643.0</v>
      </c>
      <c r="G531" s="24">
        <v>2777.0</v>
      </c>
      <c r="H531" s="24">
        <v>26420.0</v>
      </c>
      <c r="I531" s="25"/>
      <c r="J531" s="26">
        <v>-21.7103</v>
      </c>
      <c r="K531" s="26">
        <v>-47.4781</v>
      </c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5.75" customHeight="1">
      <c r="A532" s="17">
        <v>3547403.0</v>
      </c>
      <c r="B532" s="18" t="s">
        <v>5414</v>
      </c>
      <c r="C532" s="19">
        <v>2695.0</v>
      </c>
      <c r="D532" s="19">
        <v>1264.0</v>
      </c>
      <c r="E532" s="19">
        <v>1279.0</v>
      </c>
      <c r="F532" s="19">
        <v>1773.0</v>
      </c>
      <c r="G532" s="19">
        <v>770.0</v>
      </c>
      <c r="H532" s="19">
        <v>2543.0</v>
      </c>
      <c r="I532" s="20"/>
      <c r="J532" s="21">
        <v>-20.1436</v>
      </c>
      <c r="K532" s="21">
        <v>-50.83</v>
      </c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5.75" customHeight="1">
      <c r="A533" s="22">
        <v>3547601.0</v>
      </c>
      <c r="B533" s="23" t="s">
        <v>5416</v>
      </c>
      <c r="C533" s="24">
        <v>21435.0</v>
      </c>
      <c r="D533" s="24">
        <v>11780.0</v>
      </c>
      <c r="E533" s="24">
        <v>12091.0</v>
      </c>
      <c r="F533" s="24">
        <v>22756.0</v>
      </c>
      <c r="G533" s="24">
        <v>1115.0</v>
      </c>
      <c r="H533" s="24">
        <v>23871.0</v>
      </c>
      <c r="I533" s="25"/>
      <c r="J533" s="26">
        <v>-21.4728</v>
      </c>
      <c r="K533" s="26">
        <v>-47.3631</v>
      </c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5.75" customHeight="1">
      <c r="A534" s="17">
        <v>3547650.0</v>
      </c>
      <c r="B534" s="18" t="s">
        <v>5417</v>
      </c>
      <c r="C534" s="19">
        <v>1379.0</v>
      </c>
      <c r="D534" s="19">
        <v>743.0</v>
      </c>
      <c r="E534" s="19">
        <v>704.0</v>
      </c>
      <c r="F534" s="19">
        <v>819.0</v>
      </c>
      <c r="G534" s="19">
        <v>628.0</v>
      </c>
      <c r="H534" s="19">
        <v>1447.0</v>
      </c>
      <c r="I534" s="20"/>
      <c r="J534" s="21">
        <v>-20.2447</v>
      </c>
      <c r="K534" s="21">
        <v>-50.6883</v>
      </c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5.75" customHeight="1">
      <c r="A535" s="22">
        <v>3547205.0</v>
      </c>
      <c r="B535" s="23" t="s">
        <v>5419</v>
      </c>
      <c r="C535" s="24">
        <v>1894.0</v>
      </c>
      <c r="D535" s="24">
        <v>841.0</v>
      </c>
      <c r="E535" s="24">
        <v>800.0</v>
      </c>
      <c r="F535" s="24">
        <v>1097.0</v>
      </c>
      <c r="G535" s="24">
        <v>544.0</v>
      </c>
      <c r="H535" s="24">
        <v>1641.0</v>
      </c>
      <c r="I535" s="25"/>
      <c r="J535" s="26">
        <v>-20.2531</v>
      </c>
      <c r="K535" s="26">
        <v>-50.7972</v>
      </c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5.75" customHeight="1">
      <c r="A536" s="17">
        <v>3547304.0</v>
      </c>
      <c r="B536" s="18" t="s">
        <v>5421</v>
      </c>
      <c r="C536" s="19">
        <v>74828.0</v>
      </c>
      <c r="D536" s="19">
        <v>53652.0</v>
      </c>
      <c r="E536" s="19">
        <v>55223.0</v>
      </c>
      <c r="F536" s="19">
        <v>108875.0</v>
      </c>
      <c r="G536" s="19">
        <v>0.0</v>
      </c>
      <c r="H536" s="19">
        <v>108875.0</v>
      </c>
      <c r="I536" s="20"/>
      <c r="J536" s="21">
        <v>-23.4442</v>
      </c>
      <c r="K536" s="21">
        <v>-46.9178</v>
      </c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5.75" customHeight="1">
      <c r="A537" s="22">
        <v>3547700.0</v>
      </c>
      <c r="B537" s="23" t="s">
        <v>5423</v>
      </c>
      <c r="C537" s="24">
        <v>20749.0</v>
      </c>
      <c r="D537" s="24">
        <v>9994.0</v>
      </c>
      <c r="E537" s="24">
        <v>10504.0</v>
      </c>
      <c r="F537" s="24">
        <v>19100.0</v>
      </c>
      <c r="G537" s="24">
        <v>1398.0</v>
      </c>
      <c r="H537" s="24">
        <v>20498.0</v>
      </c>
      <c r="I537" s="25"/>
      <c r="J537" s="26">
        <v>-21.8383</v>
      </c>
      <c r="K537" s="26">
        <v>-51.6103</v>
      </c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5.75" customHeight="1">
      <c r="A538" s="17">
        <v>3547809.0</v>
      </c>
      <c r="B538" s="18" t="s">
        <v>2805</v>
      </c>
      <c r="C538" s="19">
        <v>649331.0</v>
      </c>
      <c r="D538" s="19">
        <v>323208.0</v>
      </c>
      <c r="E538" s="19">
        <v>350706.0</v>
      </c>
      <c r="F538" s="19">
        <v>673914.0</v>
      </c>
      <c r="G538" s="19">
        <v>0.0</v>
      </c>
      <c r="H538" s="19">
        <v>673914.0</v>
      </c>
      <c r="I538" s="20"/>
      <c r="J538" s="21">
        <v>-7.2183</v>
      </c>
      <c r="K538" s="21">
        <v>-36.6331</v>
      </c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5.75" customHeight="1">
      <c r="A539" s="22">
        <v>3547908.0</v>
      </c>
      <c r="B539" s="23" t="s">
        <v>5425</v>
      </c>
      <c r="C539" s="24">
        <v>5764.0</v>
      </c>
      <c r="D539" s="24">
        <v>3260.0</v>
      </c>
      <c r="E539" s="24">
        <v>3044.0</v>
      </c>
      <c r="F539" s="24">
        <v>4669.0</v>
      </c>
      <c r="G539" s="24">
        <v>1635.0</v>
      </c>
      <c r="H539" s="24">
        <v>6304.0</v>
      </c>
      <c r="I539" s="25"/>
      <c r="J539" s="26">
        <v>-21.0869</v>
      </c>
      <c r="K539" s="26">
        <v>-47.1511</v>
      </c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5.75" customHeight="1">
      <c r="A540" s="17">
        <v>3548005.0</v>
      </c>
      <c r="B540" s="18" t="s">
        <v>5426</v>
      </c>
      <c r="C540" s="19">
        <v>18124.0</v>
      </c>
      <c r="D540" s="19">
        <v>10398.0</v>
      </c>
      <c r="E540" s="19">
        <v>10237.0</v>
      </c>
      <c r="F540" s="19">
        <v>18813.0</v>
      </c>
      <c r="G540" s="19">
        <v>1822.0</v>
      </c>
      <c r="H540" s="19">
        <v>20635.0</v>
      </c>
      <c r="I540" s="20"/>
      <c r="J540" s="21">
        <v>-22.6061</v>
      </c>
      <c r="K540" s="21">
        <v>-46.9194</v>
      </c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5.75" customHeight="1">
      <c r="A541" s="65">
        <v>3548054.0</v>
      </c>
      <c r="B541" s="67" t="s">
        <v>5427</v>
      </c>
      <c r="C541" s="68">
        <v>6929.0</v>
      </c>
      <c r="D541" s="68">
        <v>3881.0</v>
      </c>
      <c r="E541" s="68">
        <v>3746.0</v>
      </c>
      <c r="F541" s="68">
        <v>5977.0</v>
      </c>
      <c r="G541" s="68">
        <v>1650.0</v>
      </c>
      <c r="H541" s="68">
        <v>7627.0</v>
      </c>
      <c r="I541" s="25"/>
      <c r="J541" s="26">
        <v>-20.9367</v>
      </c>
      <c r="K541" s="26">
        <v>-50.4956</v>
      </c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5.75" customHeight="1">
      <c r="A542" s="17">
        <v>3548104.0</v>
      </c>
      <c r="B542" s="18" t="s">
        <v>5429</v>
      </c>
      <c r="C542" s="19">
        <v>6154.0</v>
      </c>
      <c r="D542" s="19">
        <v>3045.0</v>
      </c>
      <c r="E542" s="19">
        <v>2898.0</v>
      </c>
      <c r="F542" s="19">
        <v>3532.0</v>
      </c>
      <c r="G542" s="19">
        <v>2411.0</v>
      </c>
      <c r="H542" s="19">
        <v>5943.0</v>
      </c>
      <c r="I542" s="20"/>
      <c r="J542" s="21">
        <v>-22.1928</v>
      </c>
      <c r="K542" s="21">
        <v>-46.7467</v>
      </c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5.75" customHeight="1">
      <c r="A543" s="22">
        <v>3548203.0</v>
      </c>
      <c r="B543" s="23" t="s">
        <v>5431</v>
      </c>
      <c r="C543" s="24">
        <v>6328.0</v>
      </c>
      <c r="D543" s="24">
        <v>3285.0</v>
      </c>
      <c r="E543" s="24">
        <v>3231.0</v>
      </c>
      <c r="F543" s="24">
        <v>3868.0</v>
      </c>
      <c r="G543" s="24">
        <v>2648.0</v>
      </c>
      <c r="H543" s="24">
        <v>6516.0</v>
      </c>
      <c r="I543" s="25"/>
      <c r="J543" s="26">
        <v>-22.8272</v>
      </c>
      <c r="K543" s="26">
        <v>-45.6625</v>
      </c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5.75" customHeight="1">
      <c r="A544" s="17">
        <v>3548302.0</v>
      </c>
      <c r="B544" s="18" t="s">
        <v>5432</v>
      </c>
      <c r="C544" s="19">
        <v>2526.0</v>
      </c>
      <c r="D544" s="19">
        <v>1407.0</v>
      </c>
      <c r="E544" s="19">
        <v>1399.0</v>
      </c>
      <c r="F544" s="19">
        <v>2484.0</v>
      </c>
      <c r="G544" s="19">
        <v>322.0</v>
      </c>
      <c r="H544" s="19">
        <v>2806.0</v>
      </c>
      <c r="I544" s="20"/>
      <c r="J544" s="21">
        <v>-21.8506</v>
      </c>
      <c r="K544" s="21">
        <v>-51.3922</v>
      </c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5.75" customHeight="1">
      <c r="A545" s="22">
        <v>3548401.0</v>
      </c>
      <c r="B545" s="23" t="s">
        <v>5434</v>
      </c>
      <c r="C545" s="24">
        <v>3816.0</v>
      </c>
      <c r="D545" s="24">
        <v>2170.0</v>
      </c>
      <c r="E545" s="24">
        <v>2111.0</v>
      </c>
      <c r="F545" s="24">
        <v>4134.0</v>
      </c>
      <c r="G545" s="24">
        <v>147.0</v>
      </c>
      <c r="H545" s="24">
        <v>4281.0</v>
      </c>
      <c r="I545" s="25"/>
      <c r="J545" s="26">
        <v>-21.6375</v>
      </c>
      <c r="K545" s="26">
        <v>-50.5003</v>
      </c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5.75" customHeight="1">
      <c r="A546" s="17">
        <v>3548500.0</v>
      </c>
      <c r="B546" s="18" t="s">
        <v>5435</v>
      </c>
      <c r="C546" s="19">
        <v>417983.0</v>
      </c>
      <c r="D546" s="19">
        <v>192056.0</v>
      </c>
      <c r="E546" s="19">
        <v>227701.0</v>
      </c>
      <c r="F546" s="19">
        <v>419443.0</v>
      </c>
      <c r="G546" s="19">
        <v>314.0</v>
      </c>
      <c r="H546" s="19">
        <v>419757.0</v>
      </c>
      <c r="I546" s="20"/>
      <c r="J546" s="21">
        <v>-23.9608</v>
      </c>
      <c r="K546" s="21">
        <v>-46.3336</v>
      </c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5.75" customHeight="1">
      <c r="A547" s="22">
        <v>3548609.0</v>
      </c>
      <c r="B547" s="23" t="s">
        <v>5436</v>
      </c>
      <c r="C547" s="24">
        <v>10355.0</v>
      </c>
      <c r="D547" s="24">
        <v>5268.0</v>
      </c>
      <c r="E547" s="24">
        <v>5194.0</v>
      </c>
      <c r="F547" s="24">
        <v>5032.0</v>
      </c>
      <c r="G547" s="24">
        <v>5430.0</v>
      </c>
      <c r="H547" s="24">
        <v>10462.0</v>
      </c>
      <c r="I547" s="25"/>
      <c r="J547" s="26">
        <v>-22.6889</v>
      </c>
      <c r="K547" s="26">
        <v>-45.7308</v>
      </c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5.75" customHeight="1">
      <c r="A548" s="17">
        <v>3548708.0</v>
      </c>
      <c r="B548" s="18" t="s">
        <v>5438</v>
      </c>
      <c r="C548" s="19">
        <v>703177.0</v>
      </c>
      <c r="D548" s="19">
        <v>369489.0</v>
      </c>
      <c r="E548" s="19">
        <v>395714.0</v>
      </c>
      <c r="F548" s="19">
        <v>752414.0</v>
      </c>
      <c r="G548" s="19">
        <v>12789.0</v>
      </c>
      <c r="H548" s="19">
        <v>765203.0</v>
      </c>
      <c r="I548" s="20"/>
      <c r="J548" s="21">
        <v>-23.6939</v>
      </c>
      <c r="K548" s="21">
        <v>-46.565</v>
      </c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5.75" customHeight="1">
      <c r="A549" s="22">
        <v>3548807.0</v>
      </c>
      <c r="B549" s="23" t="s">
        <v>5440</v>
      </c>
      <c r="C549" s="24">
        <v>140159.0</v>
      </c>
      <c r="D549" s="24">
        <v>69024.0</v>
      </c>
      <c r="E549" s="24">
        <v>80547.0</v>
      </c>
      <c r="F549" s="24">
        <v>149571.0</v>
      </c>
      <c r="G549" s="24">
        <v>0.0</v>
      </c>
      <c r="H549" s="24">
        <v>149571.0</v>
      </c>
      <c r="I549" s="25"/>
      <c r="J549" s="26">
        <v>-23.6231</v>
      </c>
      <c r="K549" s="26">
        <v>-46.5511</v>
      </c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5.75" customHeight="1">
      <c r="A550" s="17">
        <v>3548906.0</v>
      </c>
      <c r="B550" s="18" t="s">
        <v>4783</v>
      </c>
      <c r="C550" s="19">
        <v>192998.0</v>
      </c>
      <c r="D550" s="19">
        <v>108875.0</v>
      </c>
      <c r="E550" s="19">
        <v>113061.0</v>
      </c>
      <c r="F550" s="19">
        <v>213070.0</v>
      </c>
      <c r="G550" s="19">
        <v>8866.0</v>
      </c>
      <c r="H550" s="19">
        <v>221936.0</v>
      </c>
      <c r="I550" s="20"/>
      <c r="J550" s="21">
        <v>-27.0775</v>
      </c>
      <c r="K550" s="21">
        <v>-53.0039</v>
      </c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5.75" customHeight="1">
      <c r="A551" s="22">
        <v>3549003.0</v>
      </c>
      <c r="B551" s="23" t="s">
        <v>2812</v>
      </c>
      <c r="C551" s="24">
        <v>2863.0</v>
      </c>
      <c r="D551" s="24">
        <v>1400.0</v>
      </c>
      <c r="E551" s="24">
        <v>1393.0</v>
      </c>
      <c r="F551" s="24">
        <v>2167.0</v>
      </c>
      <c r="G551" s="24">
        <v>626.0</v>
      </c>
      <c r="H551" s="24">
        <v>2793.0</v>
      </c>
      <c r="I551" s="25"/>
      <c r="J551" s="26">
        <v>-20.3592</v>
      </c>
      <c r="K551" s="26">
        <v>-50.6967</v>
      </c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5.75" customHeight="1">
      <c r="A552" s="17">
        <v>3549102.0</v>
      </c>
      <c r="B552" s="18" t="s">
        <v>5444</v>
      </c>
      <c r="C552" s="19">
        <v>77387.0</v>
      </c>
      <c r="D552" s="19">
        <v>40558.0</v>
      </c>
      <c r="E552" s="19">
        <v>43103.0</v>
      </c>
      <c r="F552" s="19">
        <v>80324.0</v>
      </c>
      <c r="G552" s="19">
        <v>3337.0</v>
      </c>
      <c r="H552" s="19">
        <v>83661.0</v>
      </c>
      <c r="I552" s="20"/>
      <c r="J552" s="21">
        <v>-21.9692</v>
      </c>
      <c r="K552" s="21">
        <v>-46.7981</v>
      </c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5.75" customHeight="1">
      <c r="A553" s="22">
        <v>3549201.0</v>
      </c>
      <c r="B553" s="23" t="s">
        <v>5445</v>
      </c>
      <c r="C553" s="24">
        <v>2660.0</v>
      </c>
      <c r="D553" s="24">
        <v>1290.0</v>
      </c>
      <c r="E553" s="24">
        <v>1276.0</v>
      </c>
      <c r="F553" s="24">
        <v>1961.0</v>
      </c>
      <c r="G553" s="24">
        <v>605.0</v>
      </c>
      <c r="H553" s="24">
        <v>2566.0</v>
      </c>
      <c r="I553" s="25"/>
      <c r="J553" s="26">
        <v>-20.3894</v>
      </c>
      <c r="K553" s="26">
        <v>-50.3781</v>
      </c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5.75" customHeight="1">
      <c r="A554" s="17">
        <v>3549250.0</v>
      </c>
      <c r="B554" s="18" t="s">
        <v>5446</v>
      </c>
      <c r="C554" s="19">
        <v>1671.0</v>
      </c>
      <c r="D554" s="19">
        <v>898.0</v>
      </c>
      <c r="E554" s="19">
        <v>882.0</v>
      </c>
      <c r="F554" s="19">
        <v>1452.0</v>
      </c>
      <c r="G554" s="19">
        <v>328.0</v>
      </c>
      <c r="H554" s="19">
        <v>1780.0</v>
      </c>
      <c r="I554" s="20"/>
      <c r="J554" s="21">
        <v>-20.5133</v>
      </c>
      <c r="K554" s="21">
        <v>-50.3522</v>
      </c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5.75" customHeight="1">
      <c r="A555" s="22">
        <v>3549300.0</v>
      </c>
      <c r="B555" s="23" t="s">
        <v>5448</v>
      </c>
      <c r="C555" s="24">
        <v>2180.0</v>
      </c>
      <c r="D555" s="24">
        <v>1057.0</v>
      </c>
      <c r="E555" s="24">
        <v>1046.0</v>
      </c>
      <c r="F555" s="24">
        <v>1705.0</v>
      </c>
      <c r="G555" s="24">
        <v>398.0</v>
      </c>
      <c r="H555" s="24">
        <v>2103.0</v>
      </c>
      <c r="I555" s="25"/>
      <c r="J555" s="26">
        <v>-21.2681</v>
      </c>
      <c r="K555" s="26">
        <v>-51.6658</v>
      </c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5.75" customHeight="1">
      <c r="A556" s="17">
        <v>3549409.0</v>
      </c>
      <c r="B556" s="18" t="s">
        <v>5450</v>
      </c>
      <c r="C556" s="19">
        <v>41587.0</v>
      </c>
      <c r="D556" s="19">
        <v>22801.0</v>
      </c>
      <c r="E556" s="19">
        <v>23723.0</v>
      </c>
      <c r="F556" s="19">
        <v>45690.0</v>
      </c>
      <c r="G556" s="19">
        <v>834.0</v>
      </c>
      <c r="H556" s="19">
        <v>46524.0</v>
      </c>
      <c r="I556" s="20"/>
      <c r="J556" s="21">
        <v>-20.5814</v>
      </c>
      <c r="K556" s="21">
        <v>-47.8547</v>
      </c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5.75" customHeight="1">
      <c r="A557" s="22">
        <v>3549508.0</v>
      </c>
      <c r="B557" s="23" t="s">
        <v>5453</v>
      </c>
      <c r="C557" s="24">
        <v>8075.0</v>
      </c>
      <c r="D557" s="24">
        <v>4312.0</v>
      </c>
      <c r="E557" s="24">
        <v>4095.0</v>
      </c>
      <c r="F557" s="24">
        <v>7486.0</v>
      </c>
      <c r="G557" s="24">
        <v>921.0</v>
      </c>
      <c r="H557" s="24">
        <v>8407.0</v>
      </c>
      <c r="I557" s="25"/>
      <c r="J557" s="26">
        <v>-20.5931</v>
      </c>
      <c r="K557" s="26">
        <v>-47.64</v>
      </c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5.75" customHeight="1">
      <c r="A558" s="17">
        <v>3549607.0</v>
      </c>
      <c r="B558" s="18" t="s">
        <v>5455</v>
      </c>
      <c r="C558" s="19">
        <v>4143.0</v>
      </c>
      <c r="D558" s="19">
        <v>2061.0</v>
      </c>
      <c r="E558" s="19">
        <v>2036.0</v>
      </c>
      <c r="F558" s="19">
        <v>2872.0</v>
      </c>
      <c r="G558" s="19">
        <v>1225.0</v>
      </c>
      <c r="H558" s="19">
        <v>4097.0</v>
      </c>
      <c r="I558" s="20"/>
      <c r="J558" s="21">
        <v>-22.645</v>
      </c>
      <c r="K558" s="21">
        <v>-44.5778</v>
      </c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5.75" customHeight="1">
      <c r="A559" s="22">
        <v>3549706.0</v>
      </c>
      <c r="B559" s="23" t="s">
        <v>5458</v>
      </c>
      <c r="C559" s="24">
        <v>50077.0</v>
      </c>
      <c r="D559" s="24">
        <v>25550.0</v>
      </c>
      <c r="E559" s="24">
        <v>26360.0</v>
      </c>
      <c r="F559" s="24">
        <v>45974.0</v>
      </c>
      <c r="G559" s="24">
        <v>5936.0</v>
      </c>
      <c r="H559" s="24">
        <v>51910.0</v>
      </c>
      <c r="I559" s="25"/>
      <c r="J559" s="26">
        <v>-21.5956</v>
      </c>
      <c r="K559" s="26">
        <v>-46.8886</v>
      </c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5.75" customHeight="1">
      <c r="A560" s="17">
        <v>3549805.0</v>
      </c>
      <c r="B560" s="18" t="s">
        <v>5460</v>
      </c>
      <c r="C560" s="19">
        <v>358523.0</v>
      </c>
      <c r="D560" s="19">
        <v>196114.0</v>
      </c>
      <c r="E560" s="19">
        <v>212321.0</v>
      </c>
      <c r="F560" s="19">
        <v>383558.0</v>
      </c>
      <c r="G560" s="19">
        <v>24877.0</v>
      </c>
      <c r="H560" s="19">
        <v>408435.0</v>
      </c>
      <c r="I560" s="20"/>
      <c r="J560" s="21">
        <v>-20.8197</v>
      </c>
      <c r="K560" s="21">
        <v>-49.3794</v>
      </c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5.75" customHeight="1">
      <c r="A561" s="22">
        <v>3549904.0</v>
      </c>
      <c r="B561" s="23" t="s">
        <v>5463</v>
      </c>
      <c r="C561" s="24">
        <v>539313.0</v>
      </c>
      <c r="D561" s="24">
        <v>307394.0</v>
      </c>
      <c r="E561" s="24">
        <v>320150.0</v>
      </c>
      <c r="F561" s="24">
        <v>615610.0</v>
      </c>
      <c r="G561" s="24">
        <v>11934.0</v>
      </c>
      <c r="H561" s="24">
        <v>627544.0</v>
      </c>
      <c r="I561" s="25"/>
      <c r="J561" s="26">
        <v>-23.1794</v>
      </c>
      <c r="K561" s="26">
        <v>-45.8869</v>
      </c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5.75" customHeight="1">
      <c r="A562" s="17">
        <v>3549953.0</v>
      </c>
      <c r="B562" s="18" t="s">
        <v>5465</v>
      </c>
      <c r="C562" s="19">
        <v>12199.0</v>
      </c>
      <c r="D562" s="19">
        <v>7100.0</v>
      </c>
      <c r="E562" s="19">
        <v>6885.0</v>
      </c>
      <c r="F562" s="19">
        <v>12725.0</v>
      </c>
      <c r="G562" s="19">
        <v>1260.0</v>
      </c>
      <c r="H562" s="19">
        <v>13985.0</v>
      </c>
      <c r="I562" s="20"/>
      <c r="J562" s="21">
        <v>-23.8525</v>
      </c>
      <c r="K562" s="21">
        <v>-46.9425</v>
      </c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5.75" customHeight="1">
      <c r="A563" s="22">
        <v>3550001.0</v>
      </c>
      <c r="B563" s="23" t="s">
        <v>5467</v>
      </c>
      <c r="C563" s="24">
        <v>10429.0</v>
      </c>
      <c r="D563" s="24">
        <v>5321.0</v>
      </c>
      <c r="E563" s="24">
        <v>5083.0</v>
      </c>
      <c r="F563" s="24">
        <v>6185.0</v>
      </c>
      <c r="G563" s="24">
        <v>4219.0</v>
      </c>
      <c r="H563" s="24">
        <v>10404.0</v>
      </c>
      <c r="I563" s="25"/>
      <c r="J563" s="26">
        <v>-23.2217</v>
      </c>
      <c r="K563" s="26">
        <v>-45.31</v>
      </c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5.75" customHeight="1">
      <c r="A564" s="17">
        <v>3550100.0</v>
      </c>
      <c r="B564" s="18" t="s">
        <v>5469</v>
      </c>
      <c r="C564" s="19">
        <v>36545.0</v>
      </c>
      <c r="D564" s="19">
        <v>18792.0</v>
      </c>
      <c r="E564" s="19">
        <v>19598.0</v>
      </c>
      <c r="F564" s="19">
        <v>37461.0</v>
      </c>
      <c r="G564" s="19">
        <v>929.0</v>
      </c>
      <c r="H564" s="19">
        <v>38390.0</v>
      </c>
      <c r="I564" s="20"/>
      <c r="J564" s="21">
        <v>-22.7311</v>
      </c>
      <c r="K564" s="21">
        <v>-48.5706</v>
      </c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5.75" customHeight="1">
      <c r="A565" s="22">
        <v>3550209.0</v>
      </c>
      <c r="B565" s="23" t="s">
        <v>5471</v>
      </c>
      <c r="C565" s="24">
        <v>30798.0</v>
      </c>
      <c r="D565" s="24">
        <v>15996.0</v>
      </c>
      <c r="E565" s="24">
        <v>15456.0</v>
      </c>
      <c r="F565" s="24">
        <v>21504.0</v>
      </c>
      <c r="G565" s="24">
        <v>9948.0</v>
      </c>
      <c r="H565" s="24">
        <v>31452.0</v>
      </c>
      <c r="I565" s="25"/>
      <c r="J565" s="26">
        <v>-23.8783</v>
      </c>
      <c r="K565" s="26">
        <v>-47.9972</v>
      </c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5.75" customHeight="1">
      <c r="A566" s="17">
        <v>3550308.0</v>
      </c>
      <c r="B566" s="18" t="s">
        <v>5472</v>
      </c>
      <c r="C566" s="19">
        <v>1.0434252E7</v>
      </c>
      <c r="D566" s="19">
        <v>5323385.0</v>
      </c>
      <c r="E566" s="19">
        <v>5920984.0</v>
      </c>
      <c r="F566" s="19">
        <v>1.1125243E7</v>
      </c>
      <c r="G566" s="19">
        <v>119126.0</v>
      </c>
      <c r="H566" s="19">
        <v>1.1244369E7</v>
      </c>
      <c r="I566" s="20"/>
      <c r="J566" s="21">
        <v>-23.5475</v>
      </c>
      <c r="K566" s="21">
        <v>-46.6361</v>
      </c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5.75" customHeight="1">
      <c r="A567" s="22">
        <v>3550407.0</v>
      </c>
      <c r="B567" s="23" t="s">
        <v>4085</v>
      </c>
      <c r="C567" s="24">
        <v>27897.0</v>
      </c>
      <c r="D567" s="24">
        <v>15439.0</v>
      </c>
      <c r="E567" s="24">
        <v>16249.0</v>
      </c>
      <c r="F567" s="24">
        <v>26635.0</v>
      </c>
      <c r="G567" s="24">
        <v>5053.0</v>
      </c>
      <c r="H567" s="24">
        <v>31688.0</v>
      </c>
      <c r="I567" s="25"/>
      <c r="J567" s="26">
        <v>-5.8981</v>
      </c>
      <c r="K567" s="26">
        <v>-35.6344</v>
      </c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5.75" customHeight="1">
      <c r="A568" s="136">
        <v>3550506.0</v>
      </c>
      <c r="B568" s="137" t="s">
        <v>5475</v>
      </c>
      <c r="C568" s="138">
        <v>6888.0</v>
      </c>
      <c r="D568" s="138">
        <v>3676.0</v>
      </c>
      <c r="E568" s="138">
        <v>3532.0</v>
      </c>
      <c r="F568" s="138">
        <v>5158.0</v>
      </c>
      <c r="G568" s="138">
        <v>2050.0</v>
      </c>
      <c r="H568" s="138">
        <v>7208.0</v>
      </c>
      <c r="I568" s="20"/>
      <c r="J568" s="21">
        <v>-22.7469</v>
      </c>
      <c r="K568" s="21">
        <v>-49.7397</v>
      </c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5.75" customHeight="1">
      <c r="A569" s="22">
        <v>3550605.0</v>
      </c>
      <c r="B569" s="23" t="s">
        <v>5478</v>
      </c>
      <c r="C569" s="24">
        <v>66637.0</v>
      </c>
      <c r="D569" s="24">
        <v>38793.0</v>
      </c>
      <c r="E569" s="24">
        <v>40080.0</v>
      </c>
      <c r="F569" s="24">
        <v>71536.0</v>
      </c>
      <c r="G569" s="24">
        <v>7337.0</v>
      </c>
      <c r="H569" s="24">
        <v>78873.0</v>
      </c>
      <c r="I569" s="25"/>
      <c r="J569" s="26">
        <v>-23.5292</v>
      </c>
      <c r="K569" s="26">
        <v>-47.1353</v>
      </c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5.75" customHeight="1">
      <c r="A570" s="17">
        <v>3550704.0</v>
      </c>
      <c r="B570" s="18" t="s">
        <v>317</v>
      </c>
      <c r="C570" s="19">
        <v>58038.0</v>
      </c>
      <c r="D570" s="19">
        <v>36827.0</v>
      </c>
      <c r="E570" s="19">
        <v>37006.0</v>
      </c>
      <c r="F570" s="19">
        <v>73000.0</v>
      </c>
      <c r="G570" s="19">
        <v>833.0</v>
      </c>
      <c r="H570" s="19">
        <v>73833.0</v>
      </c>
      <c r="I570" s="20"/>
      <c r="J570" s="21">
        <v>-9.9336</v>
      </c>
      <c r="K570" s="21">
        <v>-36.5542</v>
      </c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5.75" customHeight="1">
      <c r="A571" s="22">
        <v>3550803.0</v>
      </c>
      <c r="B571" s="23" t="s">
        <v>5480</v>
      </c>
      <c r="C571" s="24">
        <v>12454.0</v>
      </c>
      <c r="D571" s="24">
        <v>6166.0</v>
      </c>
      <c r="E571" s="24">
        <v>5934.0</v>
      </c>
      <c r="F571" s="24">
        <v>7970.0</v>
      </c>
      <c r="G571" s="24">
        <v>4130.0</v>
      </c>
      <c r="H571" s="24">
        <v>12100.0</v>
      </c>
      <c r="I571" s="25"/>
      <c r="J571" s="26">
        <v>-21.7106</v>
      </c>
      <c r="K571" s="26">
        <v>-46.8208</v>
      </c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5.75" customHeight="1">
      <c r="A572" s="17">
        <v>3550902.0</v>
      </c>
      <c r="B572" s="18" t="s">
        <v>1334</v>
      </c>
      <c r="C572" s="19">
        <v>13675.0</v>
      </c>
      <c r="D572" s="19">
        <v>7062.0</v>
      </c>
      <c r="E572" s="19">
        <v>7288.0</v>
      </c>
      <c r="F572" s="19">
        <v>12930.0</v>
      </c>
      <c r="G572" s="19">
        <v>1420.0</v>
      </c>
      <c r="H572" s="19">
        <v>14350.0</v>
      </c>
      <c r="I572" s="20"/>
      <c r="J572" s="21">
        <v>-18.9911</v>
      </c>
      <c r="K572" s="21">
        <v>-50.5436</v>
      </c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5.75" customHeight="1">
      <c r="A573" s="22">
        <v>3551009.0</v>
      </c>
      <c r="B573" s="23" t="s">
        <v>4089</v>
      </c>
      <c r="C573" s="24">
        <v>303551.0</v>
      </c>
      <c r="D573" s="24">
        <v>159571.0</v>
      </c>
      <c r="E573" s="24">
        <v>172853.0</v>
      </c>
      <c r="F573" s="24">
        <v>331792.0</v>
      </c>
      <c r="G573" s="24">
        <v>632.0</v>
      </c>
      <c r="H573" s="24">
        <v>332424.0</v>
      </c>
      <c r="I573" s="25"/>
      <c r="J573" s="26">
        <v>-23.9631</v>
      </c>
      <c r="K573" s="26">
        <v>-46.3919</v>
      </c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5.75" customHeight="1">
      <c r="A574" s="17">
        <v>3551108.0</v>
      </c>
      <c r="B574" s="18" t="s">
        <v>5483</v>
      </c>
      <c r="C574" s="19">
        <v>7805.0</v>
      </c>
      <c r="D574" s="19">
        <v>4594.0</v>
      </c>
      <c r="E574" s="19">
        <v>4433.0</v>
      </c>
      <c r="F574" s="19">
        <v>6646.0</v>
      </c>
      <c r="G574" s="19">
        <v>2381.0</v>
      </c>
      <c r="H574" s="19">
        <v>9027.0</v>
      </c>
      <c r="I574" s="20"/>
      <c r="J574" s="21">
        <v>-23.6406</v>
      </c>
      <c r="K574" s="21">
        <v>-47.8247</v>
      </c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5.75" customHeight="1">
      <c r="A575" s="22">
        <v>3551207.0</v>
      </c>
      <c r="B575" s="23" t="s">
        <v>5484</v>
      </c>
      <c r="C575" s="24">
        <v>3739.0</v>
      </c>
      <c r="D575" s="24">
        <v>1819.0</v>
      </c>
      <c r="E575" s="24">
        <v>1803.0</v>
      </c>
      <c r="F575" s="24">
        <v>2957.0</v>
      </c>
      <c r="G575" s="24">
        <v>665.0</v>
      </c>
      <c r="H575" s="24">
        <v>3622.0</v>
      </c>
      <c r="I575" s="25"/>
      <c r="J575" s="26">
        <v>-23.2731</v>
      </c>
      <c r="K575" s="26">
        <v>-49.4803</v>
      </c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5.75" customHeight="1">
      <c r="A576" s="17">
        <v>3551306.0</v>
      </c>
      <c r="B576" s="18" t="s">
        <v>5486</v>
      </c>
      <c r="C576" s="19">
        <v>2546.0</v>
      </c>
      <c r="D576" s="19">
        <v>1525.0</v>
      </c>
      <c r="E576" s="19">
        <v>1506.0</v>
      </c>
      <c r="F576" s="19">
        <v>2347.0</v>
      </c>
      <c r="G576" s="19">
        <v>684.0</v>
      </c>
      <c r="H576" s="19">
        <v>3031.0</v>
      </c>
      <c r="I576" s="20"/>
      <c r="J576" s="21">
        <v>-20.655</v>
      </c>
      <c r="K576" s="21">
        <v>-49.9211</v>
      </c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5.75" customHeight="1">
      <c r="A577" s="22">
        <v>3551405.0</v>
      </c>
      <c r="B577" s="23" t="s">
        <v>5488</v>
      </c>
      <c r="C577" s="24">
        <v>7446.0</v>
      </c>
      <c r="D577" s="24">
        <v>6872.0</v>
      </c>
      <c r="E577" s="24">
        <v>4387.0</v>
      </c>
      <c r="F577" s="24">
        <v>8021.0</v>
      </c>
      <c r="G577" s="24">
        <v>3238.0</v>
      </c>
      <c r="H577" s="24">
        <v>11259.0</v>
      </c>
      <c r="I577" s="25"/>
      <c r="J577" s="26">
        <v>-21.3108</v>
      </c>
      <c r="K577" s="26">
        <v>-47.5656</v>
      </c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5.75" customHeight="1">
      <c r="A578" s="17">
        <v>3551603.0</v>
      </c>
      <c r="B578" s="18" t="s">
        <v>5489</v>
      </c>
      <c r="C578" s="19">
        <v>23851.0</v>
      </c>
      <c r="D578" s="19">
        <v>12860.0</v>
      </c>
      <c r="E578" s="19">
        <v>13502.0</v>
      </c>
      <c r="F578" s="19">
        <v>22865.0</v>
      </c>
      <c r="G578" s="19">
        <v>3497.0</v>
      </c>
      <c r="H578" s="19">
        <v>26362.0</v>
      </c>
      <c r="I578" s="20"/>
      <c r="J578" s="21">
        <v>-22.6122</v>
      </c>
      <c r="K578" s="21">
        <v>-46.7006</v>
      </c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5.75" customHeight="1">
      <c r="A579" s="22">
        <v>3551504.0</v>
      </c>
      <c r="B579" s="23" t="s">
        <v>5491</v>
      </c>
      <c r="C579" s="24">
        <v>32603.0</v>
      </c>
      <c r="D579" s="24">
        <v>19492.0</v>
      </c>
      <c r="E579" s="24">
        <v>19399.0</v>
      </c>
      <c r="F579" s="24">
        <v>38479.0</v>
      </c>
      <c r="G579" s="24">
        <v>412.0</v>
      </c>
      <c r="H579" s="24">
        <v>38891.0</v>
      </c>
      <c r="I579" s="25"/>
      <c r="J579" s="26">
        <v>-21.2114</v>
      </c>
      <c r="K579" s="26">
        <v>-47.5956</v>
      </c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5.75" customHeight="1">
      <c r="A580" s="17">
        <v>3551702.0</v>
      </c>
      <c r="B580" s="18" t="s">
        <v>2853</v>
      </c>
      <c r="C580" s="19">
        <v>94664.0</v>
      </c>
      <c r="D580" s="19">
        <v>54714.0</v>
      </c>
      <c r="E580" s="19">
        <v>55380.0</v>
      </c>
      <c r="F580" s="19">
        <v>108792.0</v>
      </c>
      <c r="G580" s="19">
        <v>1302.0</v>
      </c>
      <c r="H580" s="19">
        <v>110094.0</v>
      </c>
      <c r="I580" s="20"/>
      <c r="J580" s="21">
        <v>-6.7514</v>
      </c>
      <c r="K580" s="21">
        <v>-35.4422</v>
      </c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5.75" customHeight="1">
      <c r="A581" s="22">
        <v>3551801.0</v>
      </c>
      <c r="B581" s="23" t="s">
        <v>5494</v>
      </c>
      <c r="C581" s="24">
        <v>13714.0</v>
      </c>
      <c r="D581" s="24">
        <v>6682.0</v>
      </c>
      <c r="E581" s="24">
        <v>6324.0</v>
      </c>
      <c r="F581" s="24">
        <v>7035.0</v>
      </c>
      <c r="G581" s="24">
        <v>5971.0</v>
      </c>
      <c r="H581" s="24">
        <v>13006.0</v>
      </c>
      <c r="I581" s="25"/>
      <c r="J581" s="26">
        <v>-24.3878</v>
      </c>
      <c r="K581" s="26">
        <v>-47.9256</v>
      </c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5.75" customHeight="1">
      <c r="A582" s="17">
        <v>3551900.0</v>
      </c>
      <c r="B582" s="18" t="s">
        <v>5495</v>
      </c>
      <c r="C582" s="19">
        <v>13605.0</v>
      </c>
      <c r="D582" s="19">
        <v>8046.0</v>
      </c>
      <c r="E582" s="19">
        <v>7458.0</v>
      </c>
      <c r="F582" s="19">
        <v>14777.0</v>
      </c>
      <c r="G582" s="19">
        <v>727.0</v>
      </c>
      <c r="H582" s="19">
        <v>15504.0</v>
      </c>
      <c r="I582" s="20"/>
      <c r="J582" s="21">
        <v>-20.8094</v>
      </c>
      <c r="K582" s="21">
        <v>-48.8028</v>
      </c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5.75" customHeight="1">
      <c r="A583" s="22">
        <v>3552007.0</v>
      </c>
      <c r="B583" s="23" t="s">
        <v>5498</v>
      </c>
      <c r="C583" s="24">
        <v>5378.0</v>
      </c>
      <c r="D583" s="24">
        <v>2936.0</v>
      </c>
      <c r="E583" s="24">
        <v>2856.0</v>
      </c>
      <c r="F583" s="24">
        <v>2879.0</v>
      </c>
      <c r="G583" s="24">
        <v>2913.0</v>
      </c>
      <c r="H583" s="24">
        <v>5792.0</v>
      </c>
      <c r="I583" s="25"/>
      <c r="J583" s="26">
        <v>-22.6644</v>
      </c>
      <c r="K583" s="26">
        <v>-44.8528</v>
      </c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5.75" customHeight="1">
      <c r="A584" s="17">
        <v>3552106.0</v>
      </c>
      <c r="B584" s="18" t="s">
        <v>5499</v>
      </c>
      <c r="C584" s="19">
        <v>32704.0</v>
      </c>
      <c r="D584" s="19">
        <v>18211.0</v>
      </c>
      <c r="E584" s="19">
        <v>18484.0</v>
      </c>
      <c r="F584" s="19">
        <v>24947.0</v>
      </c>
      <c r="G584" s="19">
        <v>11748.0</v>
      </c>
      <c r="H584" s="19">
        <v>36695.0</v>
      </c>
      <c r="I584" s="20"/>
      <c r="J584" s="21">
        <v>-22.590833333333332</v>
      </c>
      <c r="K584" s="21">
        <v>-46.528888888888886</v>
      </c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5.75" customHeight="1">
      <c r="A585" s="22">
        <v>3552205.0</v>
      </c>
      <c r="B585" s="23" t="s">
        <v>5501</v>
      </c>
      <c r="C585" s="24">
        <v>493468.0</v>
      </c>
      <c r="D585" s="24">
        <v>286798.0</v>
      </c>
      <c r="E585" s="24">
        <v>299513.0</v>
      </c>
      <c r="F585" s="24">
        <v>580340.0</v>
      </c>
      <c r="G585" s="24">
        <v>5971.0</v>
      </c>
      <c r="H585" s="24">
        <v>586311.0</v>
      </c>
      <c r="I585" s="25"/>
      <c r="J585" s="26">
        <v>-23.5017</v>
      </c>
      <c r="K585" s="26">
        <v>-47.4581</v>
      </c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5.75" customHeight="1">
      <c r="A586" s="17">
        <v>3552304.0</v>
      </c>
      <c r="B586" s="18" t="s">
        <v>5502</v>
      </c>
      <c r="C586" s="19">
        <v>7365.0</v>
      </c>
      <c r="D586" s="19">
        <v>3745.0</v>
      </c>
      <c r="E586" s="19">
        <v>3695.0</v>
      </c>
      <c r="F586" s="19">
        <v>6394.0</v>
      </c>
      <c r="G586" s="19">
        <v>1046.0</v>
      </c>
      <c r="H586" s="19">
        <v>7440.0</v>
      </c>
      <c r="I586" s="20"/>
      <c r="J586" s="21">
        <v>-20.6908</v>
      </c>
      <c r="K586" s="21">
        <v>-50.9239</v>
      </c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5.75" customHeight="1">
      <c r="A587" s="22">
        <v>3552403.0</v>
      </c>
      <c r="B587" s="23" t="s">
        <v>5504</v>
      </c>
      <c r="C587" s="24">
        <v>196723.0</v>
      </c>
      <c r="D587" s="24">
        <v>119984.0</v>
      </c>
      <c r="E587" s="24">
        <v>121453.0</v>
      </c>
      <c r="F587" s="24">
        <v>238599.0</v>
      </c>
      <c r="G587" s="24">
        <v>2838.0</v>
      </c>
      <c r="H587" s="24">
        <v>241437.0</v>
      </c>
      <c r="I587" s="25"/>
      <c r="J587" s="26">
        <v>-22.8219</v>
      </c>
      <c r="K587" s="26">
        <v>-47.2669</v>
      </c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5.75" customHeight="1">
      <c r="A588" s="17">
        <v>3552551.0</v>
      </c>
      <c r="B588" s="18" t="s">
        <v>5506</v>
      </c>
      <c r="C588" s="19">
        <v>2790.0</v>
      </c>
      <c r="D588" s="19">
        <v>1748.0</v>
      </c>
      <c r="E588" s="19">
        <v>1635.0</v>
      </c>
      <c r="F588" s="19">
        <v>2258.0</v>
      </c>
      <c r="G588" s="19">
        <v>1125.0</v>
      </c>
      <c r="H588" s="19">
        <v>3383.0</v>
      </c>
      <c r="I588" s="20"/>
      <c r="J588" s="21">
        <v>-20.5014</v>
      </c>
      <c r="K588" s="21">
        <v>-51.0247</v>
      </c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5.75" customHeight="1">
      <c r="A589" s="22">
        <v>3552502.0</v>
      </c>
      <c r="B589" s="23" t="s">
        <v>5508</v>
      </c>
      <c r="C589" s="24">
        <v>228690.0</v>
      </c>
      <c r="D589" s="24">
        <v>128797.0</v>
      </c>
      <c r="E589" s="24">
        <v>133771.0</v>
      </c>
      <c r="F589" s="24">
        <v>253328.0</v>
      </c>
      <c r="G589" s="24">
        <v>9240.0</v>
      </c>
      <c r="H589" s="24">
        <v>262568.0</v>
      </c>
      <c r="I589" s="25"/>
      <c r="J589" s="26">
        <v>-23.5425</v>
      </c>
      <c r="K589" s="26">
        <v>-46.3108</v>
      </c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5.75" customHeight="1">
      <c r="A590" s="17">
        <v>3552601.0</v>
      </c>
      <c r="B590" s="18" t="s">
        <v>5510</v>
      </c>
      <c r="C590" s="19">
        <v>10493.0</v>
      </c>
      <c r="D590" s="19">
        <v>5744.0</v>
      </c>
      <c r="E590" s="19">
        <v>5622.0</v>
      </c>
      <c r="F590" s="19">
        <v>10522.0</v>
      </c>
      <c r="G590" s="19">
        <v>844.0</v>
      </c>
      <c r="H590" s="19">
        <v>11366.0</v>
      </c>
      <c r="I590" s="20"/>
      <c r="J590" s="21">
        <v>-20.9642</v>
      </c>
      <c r="K590" s="21">
        <v>-49.0317</v>
      </c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5.75" customHeight="1">
      <c r="A591" s="22">
        <v>3552700.0</v>
      </c>
      <c r="B591" s="23" t="s">
        <v>382</v>
      </c>
      <c r="C591" s="24">
        <v>12990.0</v>
      </c>
      <c r="D591" s="24">
        <v>7565.0</v>
      </c>
      <c r="E591" s="24">
        <v>7121.0</v>
      </c>
      <c r="F591" s="24">
        <v>12578.0</v>
      </c>
      <c r="G591" s="24">
        <v>2108.0</v>
      </c>
      <c r="H591" s="24">
        <v>14686.0</v>
      </c>
      <c r="I591" s="25"/>
      <c r="J591" s="26">
        <v>-4.2525</v>
      </c>
      <c r="K591" s="26">
        <v>-69.9381</v>
      </c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5.75" customHeight="1">
      <c r="A592" s="17">
        <v>3552809.0</v>
      </c>
      <c r="B592" s="18" t="s">
        <v>5513</v>
      </c>
      <c r="C592" s="19">
        <v>197644.0</v>
      </c>
      <c r="D592" s="19">
        <v>116920.0</v>
      </c>
      <c r="E592" s="19">
        <v>127799.0</v>
      </c>
      <c r="F592" s="19">
        <v>244719.0</v>
      </c>
      <c r="G592" s="19">
        <v>0.0</v>
      </c>
      <c r="H592" s="19">
        <v>244719.0</v>
      </c>
      <c r="I592" s="20"/>
      <c r="J592" s="21">
        <v>-23.6261</v>
      </c>
      <c r="K592" s="21">
        <v>-46.7917</v>
      </c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5.75" customHeight="1">
      <c r="A593" s="22">
        <v>3552908.0</v>
      </c>
      <c r="B593" s="23" t="s">
        <v>5515</v>
      </c>
      <c r="C593" s="24">
        <v>5221.0</v>
      </c>
      <c r="D593" s="24">
        <v>2862.0</v>
      </c>
      <c r="E593" s="24">
        <v>2852.0</v>
      </c>
      <c r="F593" s="24">
        <v>4852.0</v>
      </c>
      <c r="G593" s="24">
        <v>862.0</v>
      </c>
      <c r="H593" s="24">
        <v>5714.0</v>
      </c>
      <c r="I593" s="25"/>
      <c r="J593" s="26">
        <v>-22.3897</v>
      </c>
      <c r="K593" s="26">
        <v>-51.2847</v>
      </c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5.75" customHeight="1">
      <c r="A594" s="17">
        <v>3553005.0</v>
      </c>
      <c r="B594" s="18" t="s">
        <v>5517</v>
      </c>
      <c r="C594" s="19">
        <v>7468.0</v>
      </c>
      <c r="D594" s="19">
        <v>5382.0</v>
      </c>
      <c r="E594" s="19">
        <v>5443.0</v>
      </c>
      <c r="F594" s="19">
        <v>7754.0</v>
      </c>
      <c r="G594" s="19">
        <v>3071.0</v>
      </c>
      <c r="H594" s="19">
        <v>10825.0</v>
      </c>
      <c r="I594" s="20"/>
      <c r="J594" s="21">
        <v>-23.4519</v>
      </c>
      <c r="K594" s="21">
        <v>-49.4089</v>
      </c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5.75" customHeight="1">
      <c r="A595" s="65">
        <v>3553104.0</v>
      </c>
      <c r="B595" s="67" t="s">
        <v>5518</v>
      </c>
      <c r="C595" s="68">
        <v>5619.0</v>
      </c>
      <c r="D595" s="68">
        <v>2972.0</v>
      </c>
      <c r="E595" s="68">
        <v>2922.0</v>
      </c>
      <c r="F595" s="68">
        <v>5339.0</v>
      </c>
      <c r="G595" s="68">
        <v>555.0</v>
      </c>
      <c r="H595" s="68">
        <v>5894.0</v>
      </c>
      <c r="I595" s="25"/>
      <c r="J595" s="26">
        <v>-21.1444</v>
      </c>
      <c r="K595" s="26">
        <v>-48.5125</v>
      </c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5.75" customHeight="1">
      <c r="A596" s="17">
        <v>3553203.0</v>
      </c>
      <c r="B596" s="18" t="s">
        <v>5520</v>
      </c>
      <c r="C596" s="19">
        <v>5506.0</v>
      </c>
      <c r="D596" s="19">
        <v>2696.0</v>
      </c>
      <c r="E596" s="19">
        <v>2751.0</v>
      </c>
      <c r="F596" s="19">
        <v>4967.0</v>
      </c>
      <c r="G596" s="19">
        <v>480.0</v>
      </c>
      <c r="H596" s="19">
        <v>5447.0</v>
      </c>
      <c r="I596" s="20"/>
      <c r="J596" s="21">
        <v>-21.1239</v>
      </c>
      <c r="K596" s="21">
        <v>-48.4517</v>
      </c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5.75" customHeight="1">
      <c r="A597" s="22">
        <v>3553302.0</v>
      </c>
      <c r="B597" s="23" t="s">
        <v>5522</v>
      </c>
      <c r="C597" s="24">
        <v>22258.0</v>
      </c>
      <c r="D597" s="24">
        <v>11179.0</v>
      </c>
      <c r="E597" s="24">
        <v>11231.0</v>
      </c>
      <c r="F597" s="24">
        <v>19912.0</v>
      </c>
      <c r="G597" s="24">
        <v>2498.0</v>
      </c>
      <c r="H597" s="24">
        <v>22410.0</v>
      </c>
      <c r="I597" s="25"/>
      <c r="J597" s="26">
        <v>-21.705</v>
      </c>
      <c r="K597" s="26">
        <v>-47.2744</v>
      </c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5.75" customHeight="1">
      <c r="A598" s="17">
        <v>3553401.0</v>
      </c>
      <c r="B598" s="18" t="s">
        <v>5523</v>
      </c>
      <c r="C598" s="19">
        <v>22587.0</v>
      </c>
      <c r="D598" s="19">
        <v>12042.0</v>
      </c>
      <c r="E598" s="19">
        <v>12013.0</v>
      </c>
      <c r="F598" s="19">
        <v>21735.0</v>
      </c>
      <c r="G598" s="19">
        <v>2320.0</v>
      </c>
      <c r="H598" s="19">
        <v>24055.0</v>
      </c>
      <c r="I598" s="20"/>
      <c r="J598" s="21">
        <v>-20.6264</v>
      </c>
      <c r="K598" s="21">
        <v>-49.6492</v>
      </c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5.75" customHeight="1">
      <c r="A599" s="22">
        <v>3553500.0</v>
      </c>
      <c r="B599" s="23" t="s">
        <v>2995</v>
      </c>
      <c r="C599" s="24">
        <v>8570.0</v>
      </c>
      <c r="D599" s="24">
        <v>4037.0</v>
      </c>
      <c r="E599" s="24">
        <v>3978.0</v>
      </c>
      <c r="F599" s="24">
        <v>5728.0</v>
      </c>
      <c r="G599" s="24">
        <v>2287.0</v>
      </c>
      <c r="H599" s="24">
        <v>8015.0</v>
      </c>
      <c r="I599" s="25"/>
      <c r="J599" s="26">
        <v>-23.9636</v>
      </c>
      <c r="K599" s="26">
        <v>-47.5072</v>
      </c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5.75" customHeight="1">
      <c r="A600" s="17">
        <v>3553609.0</v>
      </c>
      <c r="B600" s="18" t="s">
        <v>5525</v>
      </c>
      <c r="C600" s="19">
        <v>12942.0</v>
      </c>
      <c r="D600" s="19">
        <v>6336.0</v>
      </c>
      <c r="E600" s="19">
        <v>6407.0</v>
      </c>
      <c r="F600" s="19">
        <v>10497.0</v>
      </c>
      <c r="G600" s="19">
        <v>2246.0</v>
      </c>
      <c r="H600" s="19">
        <v>12743.0</v>
      </c>
      <c r="I600" s="20"/>
      <c r="J600" s="21">
        <v>-21.4683</v>
      </c>
      <c r="K600" s="21">
        <v>-46.7486</v>
      </c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5.75" customHeight="1">
      <c r="A601" s="22">
        <v>3553658.0</v>
      </c>
      <c r="B601" s="23" t="s">
        <v>5526</v>
      </c>
      <c r="C601" s="24">
        <v>2722.0</v>
      </c>
      <c r="D601" s="24">
        <v>1373.0</v>
      </c>
      <c r="E601" s="24">
        <v>1353.0</v>
      </c>
      <c r="F601" s="24">
        <v>2613.0</v>
      </c>
      <c r="G601" s="24">
        <v>113.0</v>
      </c>
      <c r="H601" s="24">
        <v>2726.0</v>
      </c>
      <c r="I601" s="25"/>
      <c r="J601" s="26">
        <v>-21.0719</v>
      </c>
      <c r="K601" s="26">
        <v>-48.4103</v>
      </c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5.75" customHeight="1">
      <c r="A602" s="17">
        <v>3553708.0</v>
      </c>
      <c r="B602" s="18" t="s">
        <v>5527</v>
      </c>
      <c r="C602" s="19">
        <v>52065.0</v>
      </c>
      <c r="D602" s="19">
        <v>26659.0</v>
      </c>
      <c r="E602" s="19">
        <v>27326.0</v>
      </c>
      <c r="F602" s="19">
        <v>51165.0</v>
      </c>
      <c r="G602" s="19">
        <v>2820.0</v>
      </c>
      <c r="H602" s="19">
        <v>53985.0</v>
      </c>
      <c r="I602" s="20"/>
      <c r="J602" s="21">
        <v>-21.4061</v>
      </c>
      <c r="K602" s="21">
        <v>-48.5047</v>
      </c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5.75" customHeight="1">
      <c r="A603" s="22">
        <v>3553807.0</v>
      </c>
      <c r="B603" s="23" t="s">
        <v>5529</v>
      </c>
      <c r="C603" s="24">
        <v>21982.0</v>
      </c>
      <c r="D603" s="24">
        <v>11091.0</v>
      </c>
      <c r="E603" s="24">
        <v>11203.0</v>
      </c>
      <c r="F603" s="24">
        <v>19582.0</v>
      </c>
      <c r="G603" s="24">
        <v>2712.0</v>
      </c>
      <c r="H603" s="24">
        <v>22294.0</v>
      </c>
      <c r="I603" s="25"/>
      <c r="J603" s="26">
        <v>-23.5331</v>
      </c>
      <c r="K603" s="26">
        <v>-49.2444</v>
      </c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5.75" customHeight="1">
      <c r="A604" s="17">
        <v>3553856.0</v>
      </c>
      <c r="B604" s="18" t="s">
        <v>5531</v>
      </c>
      <c r="C604" s="19">
        <v>4473.0</v>
      </c>
      <c r="D604" s="19">
        <v>2577.0</v>
      </c>
      <c r="E604" s="19">
        <v>2572.0</v>
      </c>
      <c r="F604" s="19">
        <v>2809.0</v>
      </c>
      <c r="G604" s="19">
        <v>2340.0</v>
      </c>
      <c r="H604" s="19">
        <v>5149.0</v>
      </c>
      <c r="I604" s="20"/>
      <c r="J604" s="21">
        <v>-23.9244</v>
      </c>
      <c r="K604" s="21">
        <v>-48.6931</v>
      </c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5.75" customHeight="1">
      <c r="A605" s="22">
        <v>3553906.0</v>
      </c>
      <c r="B605" s="23" t="s">
        <v>5533</v>
      </c>
      <c r="C605" s="24">
        <v>5786.0</v>
      </c>
      <c r="D605" s="24">
        <v>3294.0</v>
      </c>
      <c r="E605" s="24">
        <v>3311.0</v>
      </c>
      <c r="F605" s="24">
        <v>6106.0</v>
      </c>
      <c r="G605" s="24">
        <v>499.0</v>
      </c>
      <c r="H605" s="24">
        <v>6605.0</v>
      </c>
      <c r="I605" s="25"/>
      <c r="J605" s="26">
        <v>-22.3025</v>
      </c>
      <c r="K605" s="26">
        <v>-51.5592</v>
      </c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5.75" customHeight="1">
      <c r="A606" s="17">
        <v>3553955.0</v>
      </c>
      <c r="B606" s="18" t="s">
        <v>5535</v>
      </c>
      <c r="C606" s="19">
        <v>10743.0</v>
      </c>
      <c r="D606" s="19">
        <v>6583.0</v>
      </c>
      <c r="E606" s="19">
        <v>6300.0</v>
      </c>
      <c r="F606" s="19">
        <v>12124.0</v>
      </c>
      <c r="G606" s="19">
        <v>759.0</v>
      </c>
      <c r="H606" s="19">
        <v>12883.0</v>
      </c>
      <c r="I606" s="20"/>
      <c r="J606" s="21">
        <v>-22.7467</v>
      </c>
      <c r="K606" s="21">
        <v>-50.5772</v>
      </c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5.75" customHeight="1">
      <c r="A607" s="22">
        <v>3554003.0</v>
      </c>
      <c r="B607" s="23" t="s">
        <v>5537</v>
      </c>
      <c r="C607" s="24">
        <v>93430.0</v>
      </c>
      <c r="D607" s="24">
        <v>53358.0</v>
      </c>
      <c r="E607" s="24">
        <v>54617.0</v>
      </c>
      <c r="F607" s="24">
        <v>102456.0</v>
      </c>
      <c r="G607" s="24">
        <v>5519.0</v>
      </c>
      <c r="H607" s="24">
        <v>107975.0</v>
      </c>
      <c r="I607" s="25"/>
      <c r="J607" s="26">
        <v>-23.3556</v>
      </c>
      <c r="K607" s="26">
        <v>-47.8569</v>
      </c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5.75" customHeight="1">
      <c r="A608" s="17">
        <v>3554102.0</v>
      </c>
      <c r="B608" s="18" t="s">
        <v>5538</v>
      </c>
      <c r="C608" s="19">
        <v>244165.0</v>
      </c>
      <c r="D608" s="19">
        <v>136785.0</v>
      </c>
      <c r="E608" s="19">
        <v>141939.0</v>
      </c>
      <c r="F608" s="19">
        <v>272712.0</v>
      </c>
      <c r="G608" s="19">
        <v>6012.0</v>
      </c>
      <c r="H608" s="19">
        <v>278724.0</v>
      </c>
      <c r="I608" s="20"/>
      <c r="J608" s="21">
        <v>-23.0264</v>
      </c>
      <c r="K608" s="21">
        <v>-45.5553</v>
      </c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5.75" customHeight="1">
      <c r="A609" s="22">
        <v>3554201.0</v>
      </c>
      <c r="B609" s="23" t="s">
        <v>5540</v>
      </c>
      <c r="C609" s="24">
        <v>5336.0</v>
      </c>
      <c r="D609" s="24">
        <v>2467.0</v>
      </c>
      <c r="E609" s="24">
        <v>2342.0</v>
      </c>
      <c r="F609" s="24">
        <v>3120.0</v>
      </c>
      <c r="G609" s="24">
        <v>1689.0</v>
      </c>
      <c r="H609" s="24">
        <v>4809.0</v>
      </c>
      <c r="I609" s="25"/>
      <c r="J609" s="26">
        <v>-23.3428</v>
      </c>
      <c r="K609" s="26">
        <v>-49.3764</v>
      </c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5.75" customHeight="1">
      <c r="A610" s="17">
        <v>3554300.0</v>
      </c>
      <c r="B610" s="18" t="s">
        <v>1008</v>
      </c>
      <c r="C610" s="19">
        <v>20003.0</v>
      </c>
      <c r="D610" s="19">
        <v>10667.0</v>
      </c>
      <c r="E610" s="19">
        <v>10722.0</v>
      </c>
      <c r="F610" s="19">
        <v>17368.0</v>
      </c>
      <c r="G610" s="19">
        <v>4021.0</v>
      </c>
      <c r="H610" s="19">
        <v>21389.0</v>
      </c>
      <c r="I610" s="20"/>
      <c r="J610" s="21">
        <v>-12.2933</v>
      </c>
      <c r="K610" s="21">
        <v>-38.6283</v>
      </c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5.75" customHeight="1">
      <c r="A611" s="22">
        <v>3554409.0</v>
      </c>
      <c r="B611" s="23" t="s">
        <v>3671</v>
      </c>
      <c r="C611" s="24">
        <v>7752.0</v>
      </c>
      <c r="D611" s="24">
        <v>4306.0</v>
      </c>
      <c r="E611" s="24">
        <v>4199.0</v>
      </c>
      <c r="F611" s="24">
        <v>8107.0</v>
      </c>
      <c r="G611" s="24">
        <v>398.0</v>
      </c>
      <c r="H611" s="24">
        <v>8505.0</v>
      </c>
      <c r="I611" s="25"/>
      <c r="J611" s="26">
        <v>-20.7889</v>
      </c>
      <c r="K611" s="26">
        <v>-48.3297</v>
      </c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5.75" customHeight="1">
      <c r="A612" s="17">
        <v>3554508.0</v>
      </c>
      <c r="B612" s="18" t="s">
        <v>5543</v>
      </c>
      <c r="C612" s="19">
        <v>31710.0</v>
      </c>
      <c r="D612" s="19">
        <v>18259.0</v>
      </c>
      <c r="E612" s="19">
        <v>18568.0</v>
      </c>
      <c r="F612" s="19">
        <v>33470.0</v>
      </c>
      <c r="G612" s="19">
        <v>3357.0</v>
      </c>
      <c r="H612" s="19">
        <v>36827.0</v>
      </c>
      <c r="I612" s="20"/>
      <c r="J612" s="21">
        <v>-23.1019</v>
      </c>
      <c r="K612" s="21">
        <v>-47.7147</v>
      </c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5.75" customHeight="1">
      <c r="A613" s="22">
        <v>3554607.0</v>
      </c>
      <c r="B613" s="23" t="s">
        <v>5545</v>
      </c>
      <c r="C613" s="24">
        <v>2731.0</v>
      </c>
      <c r="D613" s="24">
        <v>1364.0</v>
      </c>
      <c r="E613" s="24">
        <v>1282.0</v>
      </c>
      <c r="F613" s="24">
        <v>1924.0</v>
      </c>
      <c r="G613" s="24">
        <v>722.0</v>
      </c>
      <c r="H613" s="24">
        <v>2646.0</v>
      </c>
      <c r="I613" s="25"/>
      <c r="J613" s="26">
        <v>-23.2053</v>
      </c>
      <c r="K613" s="26">
        <v>-49.6067</v>
      </c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5.75" customHeight="1">
      <c r="A614" s="17">
        <v>3554656.0</v>
      </c>
      <c r="B614" s="18" t="s">
        <v>5547</v>
      </c>
      <c r="C614" s="19">
        <v>2144.0</v>
      </c>
      <c r="D614" s="19">
        <v>1192.0</v>
      </c>
      <c r="E614" s="19">
        <v>1065.0</v>
      </c>
      <c r="F614" s="19">
        <v>1472.0</v>
      </c>
      <c r="G614" s="19">
        <v>785.0</v>
      </c>
      <c r="H614" s="19">
        <v>2257.0</v>
      </c>
      <c r="I614" s="20"/>
      <c r="J614" s="21">
        <v>-23.2444</v>
      </c>
      <c r="K614" s="21">
        <v>-48.1947</v>
      </c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5.75" customHeight="1">
      <c r="A615" s="22">
        <v>3554706.0</v>
      </c>
      <c r="B615" s="23" t="s">
        <v>5548</v>
      </c>
      <c r="C615" s="24">
        <v>8837.0</v>
      </c>
      <c r="D615" s="24">
        <v>4707.0</v>
      </c>
      <c r="E615" s="24">
        <v>4623.0</v>
      </c>
      <c r="F615" s="24">
        <v>7939.0</v>
      </c>
      <c r="G615" s="24">
        <v>1391.0</v>
      </c>
      <c r="H615" s="24">
        <v>9330.0</v>
      </c>
      <c r="I615" s="25"/>
      <c r="J615" s="26">
        <v>-22.4261</v>
      </c>
      <c r="K615" s="26">
        <v>-48.1692</v>
      </c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5.75" customHeight="1">
      <c r="A616" s="17">
        <v>3554755.0</v>
      </c>
      <c r="B616" s="18" t="s">
        <v>5549</v>
      </c>
      <c r="C616" s="19">
        <v>1380.0</v>
      </c>
      <c r="D616" s="19">
        <v>770.0</v>
      </c>
      <c r="E616" s="19">
        <v>774.0</v>
      </c>
      <c r="F616" s="19">
        <v>1418.0</v>
      </c>
      <c r="G616" s="19">
        <v>126.0</v>
      </c>
      <c r="H616" s="19">
        <v>1544.0</v>
      </c>
      <c r="I616" s="20"/>
      <c r="J616" s="21">
        <v>-22.0417</v>
      </c>
      <c r="K616" s="21">
        <v>-48.3356</v>
      </c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5.75" customHeight="1">
      <c r="A617" s="22">
        <v>3554805.0</v>
      </c>
      <c r="B617" s="23" t="s">
        <v>5552</v>
      </c>
      <c r="C617" s="24">
        <v>34823.0</v>
      </c>
      <c r="D617" s="24">
        <v>21670.0</v>
      </c>
      <c r="E617" s="24">
        <v>19315.0</v>
      </c>
      <c r="F617" s="24">
        <v>36929.0</v>
      </c>
      <c r="G617" s="24">
        <v>4056.0</v>
      </c>
      <c r="H617" s="24">
        <v>40985.0</v>
      </c>
      <c r="I617" s="25"/>
      <c r="J617" s="26">
        <v>-22.95777777777778</v>
      </c>
      <c r="K617" s="26">
        <v>-45.54888888888889</v>
      </c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5.75" customHeight="1">
      <c r="A618" s="17">
        <v>3554904.0</v>
      </c>
      <c r="B618" s="18" t="s">
        <v>5553</v>
      </c>
      <c r="C618" s="19">
        <v>5159.0</v>
      </c>
      <c r="D618" s="19">
        <v>2716.0</v>
      </c>
      <c r="E618" s="19">
        <v>2712.0</v>
      </c>
      <c r="F618" s="19">
        <v>4599.0</v>
      </c>
      <c r="G618" s="19">
        <v>829.0</v>
      </c>
      <c r="H618" s="19">
        <v>5428.0</v>
      </c>
      <c r="I618" s="20"/>
      <c r="J618" s="21">
        <v>-20.235</v>
      </c>
      <c r="K618" s="21">
        <v>-50.8903</v>
      </c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5.75" customHeight="1">
      <c r="A619" s="22">
        <v>3554953.0</v>
      </c>
      <c r="B619" s="23" t="s">
        <v>5556</v>
      </c>
      <c r="C619" s="24">
        <v>4956.0</v>
      </c>
      <c r="D619" s="24">
        <v>3025.0</v>
      </c>
      <c r="E619" s="24">
        <v>2910.0</v>
      </c>
      <c r="F619" s="24">
        <v>2973.0</v>
      </c>
      <c r="G619" s="24">
        <v>2962.0</v>
      </c>
      <c r="H619" s="24">
        <v>5935.0</v>
      </c>
      <c r="I619" s="25"/>
      <c r="J619" s="26">
        <v>-22.8164</v>
      </c>
      <c r="K619" s="26">
        <v>-46.6936</v>
      </c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5.75" customHeight="1">
      <c r="A620" s="17">
        <v>3555000.0</v>
      </c>
      <c r="B620" s="18" t="s">
        <v>5557</v>
      </c>
      <c r="C620" s="19">
        <v>63333.0</v>
      </c>
      <c r="D620" s="19">
        <v>30740.0</v>
      </c>
      <c r="E620" s="19">
        <v>32752.0</v>
      </c>
      <c r="F620" s="19">
        <v>60946.0</v>
      </c>
      <c r="G620" s="19">
        <v>2546.0</v>
      </c>
      <c r="H620" s="19">
        <v>63492.0</v>
      </c>
      <c r="I620" s="20"/>
      <c r="J620" s="21">
        <v>-21.9347</v>
      </c>
      <c r="K620" s="21">
        <v>-50.5136</v>
      </c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5.75" customHeight="1">
      <c r="A621" s="22">
        <v>3555109.0</v>
      </c>
      <c r="B621" s="23" t="s">
        <v>5560</v>
      </c>
      <c r="C621" s="24">
        <v>13286.0</v>
      </c>
      <c r="D621" s="24">
        <v>7574.0</v>
      </c>
      <c r="E621" s="24">
        <v>6688.0</v>
      </c>
      <c r="F621" s="24">
        <v>11203.0</v>
      </c>
      <c r="G621" s="24">
        <v>3059.0</v>
      </c>
      <c r="H621" s="24">
        <v>14262.0</v>
      </c>
      <c r="I621" s="25"/>
      <c r="J621" s="26">
        <v>-21.3811</v>
      </c>
      <c r="K621" s="26">
        <v>-51.5706</v>
      </c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5.75" customHeight="1">
      <c r="A622" s="136">
        <v>3555208.0</v>
      </c>
      <c r="B622" s="137" t="s">
        <v>5561</v>
      </c>
      <c r="C622" s="138">
        <v>1895.0</v>
      </c>
      <c r="D622" s="138">
        <v>997.0</v>
      </c>
      <c r="E622" s="138">
        <v>930.0</v>
      </c>
      <c r="F622" s="138">
        <v>1577.0</v>
      </c>
      <c r="G622" s="138">
        <v>350.0</v>
      </c>
      <c r="H622" s="138">
        <v>1927.0</v>
      </c>
      <c r="I622" s="20"/>
      <c r="J622" s="21">
        <v>-20.9333</v>
      </c>
      <c r="K622" s="21">
        <v>-50.1075</v>
      </c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5.75" customHeight="1">
      <c r="A623" s="22">
        <v>3555307.0</v>
      </c>
      <c r="B623" s="23" t="s">
        <v>3011</v>
      </c>
      <c r="C623" s="24">
        <v>2366.0</v>
      </c>
      <c r="D623" s="24">
        <v>982.0</v>
      </c>
      <c r="E623" s="24">
        <v>996.0</v>
      </c>
      <c r="F623" s="24">
        <v>1407.0</v>
      </c>
      <c r="G623" s="24">
        <v>571.0</v>
      </c>
      <c r="H623" s="24">
        <v>1978.0</v>
      </c>
      <c r="I623" s="25"/>
      <c r="J623" s="26">
        <v>-17.2856</v>
      </c>
      <c r="K623" s="26">
        <v>-42.73</v>
      </c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5.75" customHeight="1">
      <c r="A624" s="17">
        <v>3555356.0</v>
      </c>
      <c r="B624" s="18" t="s">
        <v>5564</v>
      </c>
      <c r="C624" s="19">
        <v>4220.0</v>
      </c>
      <c r="D624" s="19">
        <v>2710.0</v>
      </c>
      <c r="E624" s="19">
        <v>2576.0</v>
      </c>
      <c r="F624" s="19">
        <v>4841.0</v>
      </c>
      <c r="G624" s="19">
        <v>445.0</v>
      </c>
      <c r="H624" s="19">
        <v>5286.0</v>
      </c>
      <c r="I624" s="20"/>
      <c r="J624" s="21">
        <v>-21.1656</v>
      </c>
      <c r="K624" s="21">
        <v>-49.7175</v>
      </c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5.75" customHeight="1">
      <c r="A625" s="22">
        <v>3555406.0</v>
      </c>
      <c r="B625" s="23" t="s">
        <v>5566</v>
      </c>
      <c r="C625" s="24">
        <v>66861.0</v>
      </c>
      <c r="D625" s="24">
        <v>39223.0</v>
      </c>
      <c r="E625" s="24">
        <v>39647.0</v>
      </c>
      <c r="F625" s="24">
        <v>76958.0</v>
      </c>
      <c r="G625" s="24">
        <v>1912.0</v>
      </c>
      <c r="H625" s="24">
        <v>78870.0</v>
      </c>
      <c r="I625" s="25"/>
      <c r="J625" s="26">
        <v>-23.4339</v>
      </c>
      <c r="K625" s="26">
        <v>-45.0711</v>
      </c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5.75" customHeight="1">
      <c r="A626" s="17">
        <v>3555505.0</v>
      </c>
      <c r="B626" s="18" t="s">
        <v>5568</v>
      </c>
      <c r="C626" s="19">
        <v>4156.0</v>
      </c>
      <c r="D626" s="19">
        <v>2286.0</v>
      </c>
      <c r="E626" s="19">
        <v>2143.0</v>
      </c>
      <c r="F626" s="19">
        <v>3229.0</v>
      </c>
      <c r="G626" s="19">
        <v>1200.0</v>
      </c>
      <c r="H626" s="19">
        <v>4429.0</v>
      </c>
      <c r="I626" s="20"/>
      <c r="J626" s="21">
        <v>-22.5267</v>
      </c>
      <c r="K626" s="21">
        <v>-49.6631</v>
      </c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5.75" customHeight="1">
      <c r="A627" s="22">
        <v>3555604.0</v>
      </c>
      <c r="B627" s="23" t="s">
        <v>5569</v>
      </c>
      <c r="C627" s="24">
        <v>9035.0</v>
      </c>
      <c r="D627" s="24">
        <v>4709.0</v>
      </c>
      <c r="E627" s="24">
        <v>4766.0</v>
      </c>
      <c r="F627" s="24">
        <v>8798.0</v>
      </c>
      <c r="G627" s="24">
        <v>677.0</v>
      </c>
      <c r="H627" s="24">
        <v>9475.0</v>
      </c>
      <c r="I627" s="25"/>
      <c r="J627" s="26">
        <v>-20.9528</v>
      </c>
      <c r="K627" s="26">
        <v>-49.1747</v>
      </c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5.75" customHeight="1">
      <c r="A628" s="17">
        <v>3555703.0</v>
      </c>
      <c r="B628" s="18" t="s">
        <v>5571</v>
      </c>
      <c r="C628" s="19">
        <v>1354.0</v>
      </c>
      <c r="D628" s="19">
        <v>829.0</v>
      </c>
      <c r="E628" s="19">
        <v>770.0</v>
      </c>
      <c r="F628" s="19">
        <v>1224.0</v>
      </c>
      <c r="G628" s="19">
        <v>375.0</v>
      </c>
      <c r="H628" s="19">
        <v>1599.0</v>
      </c>
      <c r="I628" s="20"/>
      <c r="J628" s="21">
        <v>-20.8872</v>
      </c>
      <c r="K628" s="21">
        <v>-49.8972</v>
      </c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5.75" customHeight="1">
      <c r="A629" s="22">
        <v>3555802.0</v>
      </c>
      <c r="B629" s="23" t="s">
        <v>5572</v>
      </c>
      <c r="C629" s="24">
        <v>8825.0</v>
      </c>
      <c r="D629" s="24">
        <v>4395.0</v>
      </c>
      <c r="E629" s="24">
        <v>4441.0</v>
      </c>
      <c r="F629" s="24">
        <v>7436.0</v>
      </c>
      <c r="G629" s="24">
        <v>1400.0</v>
      </c>
      <c r="H629" s="24">
        <v>8836.0</v>
      </c>
      <c r="I629" s="25"/>
      <c r="J629" s="26">
        <v>-20.2461</v>
      </c>
      <c r="K629" s="26">
        <v>-50.6431</v>
      </c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5.75" customHeight="1">
      <c r="A630" s="17">
        <v>3555901.0</v>
      </c>
      <c r="B630" s="18" t="s">
        <v>5574</v>
      </c>
      <c r="C630" s="19">
        <v>1404.0</v>
      </c>
      <c r="D630" s="19">
        <v>641.0</v>
      </c>
      <c r="E630" s="19">
        <v>610.0</v>
      </c>
      <c r="F630" s="19">
        <v>1081.0</v>
      </c>
      <c r="G630" s="19">
        <v>170.0</v>
      </c>
      <c r="H630" s="19">
        <v>1251.0</v>
      </c>
      <c r="I630" s="20"/>
      <c r="J630" s="21">
        <v>-21.7839</v>
      </c>
      <c r="K630" s="21">
        <v>-49.2808</v>
      </c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5.75" customHeight="1">
      <c r="A631" s="22">
        <v>3556008.0</v>
      </c>
      <c r="B631" s="23" t="s">
        <v>5576</v>
      </c>
      <c r="C631" s="24">
        <v>11833.0</v>
      </c>
      <c r="D631" s="24">
        <v>6323.0</v>
      </c>
      <c r="E631" s="24">
        <v>6397.0</v>
      </c>
      <c r="F631" s="24">
        <v>11320.0</v>
      </c>
      <c r="G631" s="24">
        <v>1400.0</v>
      </c>
      <c r="H631" s="24">
        <v>12720.0</v>
      </c>
      <c r="I631" s="25"/>
      <c r="J631" s="26">
        <v>-21.2017</v>
      </c>
      <c r="K631" s="26">
        <v>-49.29</v>
      </c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5.75" customHeight="1">
      <c r="A632" s="17">
        <v>3556107.0</v>
      </c>
      <c r="B632" s="18" t="s">
        <v>5577</v>
      </c>
      <c r="C632" s="19">
        <v>8605.0</v>
      </c>
      <c r="D632" s="19">
        <v>5542.0</v>
      </c>
      <c r="E632" s="19">
        <v>5489.0</v>
      </c>
      <c r="F632" s="19">
        <v>10074.0</v>
      </c>
      <c r="G632" s="19">
        <v>957.0</v>
      </c>
      <c r="H632" s="19">
        <v>11031.0</v>
      </c>
      <c r="I632" s="20"/>
      <c r="J632" s="21">
        <v>-20.4222</v>
      </c>
      <c r="K632" s="21">
        <v>-50.0875</v>
      </c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5.75" customHeight="1">
      <c r="A633" s="22">
        <v>3556206.0</v>
      </c>
      <c r="B633" s="23" t="s">
        <v>5579</v>
      </c>
      <c r="C633" s="24">
        <v>82973.0</v>
      </c>
      <c r="D633" s="24">
        <v>52757.0</v>
      </c>
      <c r="E633" s="24">
        <v>54211.0</v>
      </c>
      <c r="F633" s="24">
        <v>101820.0</v>
      </c>
      <c r="G633" s="24">
        <v>5148.0</v>
      </c>
      <c r="H633" s="24">
        <v>106968.0</v>
      </c>
      <c r="I633" s="25"/>
      <c r="J633" s="26">
        <v>-22.9706</v>
      </c>
      <c r="K633" s="26">
        <v>-46.9958</v>
      </c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5.75" customHeight="1">
      <c r="A634" s="17">
        <v>3556305.0</v>
      </c>
      <c r="B634" s="18" t="s">
        <v>5580</v>
      </c>
      <c r="C634" s="19">
        <v>18574.0</v>
      </c>
      <c r="D634" s="19">
        <v>12434.0</v>
      </c>
      <c r="E634" s="19">
        <v>10183.0</v>
      </c>
      <c r="F634" s="19">
        <v>21512.0</v>
      </c>
      <c r="G634" s="19">
        <v>1105.0</v>
      </c>
      <c r="H634" s="19">
        <v>22617.0</v>
      </c>
      <c r="I634" s="20"/>
      <c r="J634" s="21">
        <v>-21.2278</v>
      </c>
      <c r="K634" s="21">
        <v>-50.8683</v>
      </c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5.75" customHeight="1">
      <c r="A635" s="22">
        <v>3556354.0</v>
      </c>
      <c r="B635" s="23" t="s">
        <v>4828</v>
      </c>
      <c r="C635" s="24">
        <v>6975.0</v>
      </c>
      <c r="D635" s="24">
        <v>4519.0</v>
      </c>
      <c r="E635" s="24">
        <v>4282.0</v>
      </c>
      <c r="F635" s="24">
        <v>4421.0</v>
      </c>
      <c r="G635" s="24">
        <v>4380.0</v>
      </c>
      <c r="H635" s="24">
        <v>8801.0</v>
      </c>
      <c r="I635" s="25"/>
      <c r="J635" s="26">
        <v>-22.8889</v>
      </c>
      <c r="K635" s="26">
        <v>-46.4136</v>
      </c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5.75" customHeight="1">
      <c r="A636" s="17">
        <v>3556404.0</v>
      </c>
      <c r="B636" s="18" t="s">
        <v>5583</v>
      </c>
      <c r="C636" s="19">
        <v>36302.0</v>
      </c>
      <c r="D636" s="19">
        <v>19484.0</v>
      </c>
      <c r="E636" s="19">
        <v>19782.0</v>
      </c>
      <c r="F636" s="19">
        <v>37274.0</v>
      </c>
      <c r="G636" s="19">
        <v>1992.0</v>
      </c>
      <c r="H636" s="19">
        <v>39266.0</v>
      </c>
      <c r="I636" s="20"/>
      <c r="J636" s="21">
        <v>-21.8322</v>
      </c>
      <c r="K636" s="21">
        <v>-46.8936</v>
      </c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5.75" customHeight="1">
      <c r="A637" s="22">
        <v>3556453.0</v>
      </c>
      <c r="B637" s="23" t="s">
        <v>5586</v>
      </c>
      <c r="C637" s="24">
        <v>32683.0</v>
      </c>
      <c r="D637" s="24">
        <v>21310.0</v>
      </c>
      <c r="E637" s="24">
        <v>21636.0</v>
      </c>
      <c r="F637" s="24">
        <v>42946.0</v>
      </c>
      <c r="G637" s="24">
        <v>0.0</v>
      </c>
      <c r="H637" s="24">
        <v>42946.0</v>
      </c>
      <c r="I637" s="25"/>
      <c r="J637" s="26">
        <v>-23.6033</v>
      </c>
      <c r="K637" s="26">
        <v>-47.0264</v>
      </c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5.75" customHeight="1">
      <c r="A638" s="17">
        <v>3556503.0</v>
      </c>
      <c r="B638" s="18" t="s">
        <v>5587</v>
      </c>
      <c r="C638" s="19">
        <v>92800.0</v>
      </c>
      <c r="D638" s="19">
        <v>53459.0</v>
      </c>
      <c r="E638" s="19">
        <v>53687.0</v>
      </c>
      <c r="F638" s="19">
        <v>107146.0</v>
      </c>
      <c r="G638" s="19">
        <v>0.0</v>
      </c>
      <c r="H638" s="19">
        <v>107146.0</v>
      </c>
      <c r="I638" s="20"/>
      <c r="J638" s="21">
        <v>-23.2114</v>
      </c>
      <c r="K638" s="21">
        <v>-46.8283</v>
      </c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5.75" customHeight="1">
      <c r="A639" s="22">
        <v>3556602.0</v>
      </c>
      <c r="B639" s="23" t="s">
        <v>1030</v>
      </c>
      <c r="C639" s="24">
        <v>11085.0</v>
      </c>
      <c r="D639" s="24">
        <v>5298.0</v>
      </c>
      <c r="E639" s="24">
        <v>5471.0</v>
      </c>
      <c r="F639" s="24">
        <v>9363.0</v>
      </c>
      <c r="G639" s="24">
        <v>1406.0</v>
      </c>
      <c r="H639" s="24">
        <v>10769.0</v>
      </c>
      <c r="I639" s="25"/>
      <c r="J639" s="26">
        <v>-6.0442</v>
      </c>
      <c r="K639" s="26">
        <v>-35.4283</v>
      </c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5.75" customHeight="1">
      <c r="A640" s="17">
        <v>3556701.0</v>
      </c>
      <c r="B640" s="18" t="s">
        <v>5590</v>
      </c>
      <c r="C640" s="19">
        <v>47215.0</v>
      </c>
      <c r="D640" s="19">
        <v>31520.0</v>
      </c>
      <c r="E640" s="19">
        <v>32165.0</v>
      </c>
      <c r="F640" s="19">
        <v>61688.0</v>
      </c>
      <c r="G640" s="19">
        <v>1997.0</v>
      </c>
      <c r="H640" s="19">
        <v>63685.0</v>
      </c>
      <c r="I640" s="20"/>
      <c r="J640" s="21">
        <v>-23.0297</v>
      </c>
      <c r="K640" s="21">
        <v>-46.9753</v>
      </c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5.75" customHeight="1">
      <c r="A641" s="22">
        <v>3556800.0</v>
      </c>
      <c r="B641" s="23" t="s">
        <v>5592</v>
      </c>
      <c r="C641" s="24">
        <v>15962.0</v>
      </c>
      <c r="D641" s="24">
        <v>8720.0</v>
      </c>
      <c r="E641" s="24">
        <v>8587.0</v>
      </c>
      <c r="F641" s="24">
        <v>16801.0</v>
      </c>
      <c r="G641" s="24">
        <v>506.0</v>
      </c>
      <c r="H641" s="24">
        <v>17307.0</v>
      </c>
      <c r="I641" s="25"/>
      <c r="J641" s="26">
        <v>-20.8731</v>
      </c>
      <c r="K641" s="26">
        <v>-48.2969</v>
      </c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5.75" customHeight="1">
      <c r="A642" s="17">
        <v>3556909.0</v>
      </c>
      <c r="B642" s="18" t="s">
        <v>5594</v>
      </c>
      <c r="C642" s="19">
        <v>4754.0</v>
      </c>
      <c r="D642" s="19">
        <v>3545.0</v>
      </c>
      <c r="E642" s="19">
        <v>3344.0</v>
      </c>
      <c r="F642" s="19">
        <v>6355.0</v>
      </c>
      <c r="G642" s="19">
        <v>534.0</v>
      </c>
      <c r="H642" s="19">
        <v>6889.0</v>
      </c>
      <c r="I642" s="20"/>
      <c r="J642" s="21">
        <v>-21.1706</v>
      </c>
      <c r="K642" s="21">
        <v>-48.6292</v>
      </c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5.75" customHeight="1">
      <c r="A643" s="22">
        <v>3556958.0</v>
      </c>
      <c r="B643" s="23" t="s">
        <v>5596</v>
      </c>
      <c r="C643" s="24">
        <v>1675.0</v>
      </c>
      <c r="D643" s="24">
        <v>891.0</v>
      </c>
      <c r="E643" s="24">
        <v>846.0</v>
      </c>
      <c r="F643" s="24">
        <v>1435.0</v>
      </c>
      <c r="G643" s="24">
        <v>302.0</v>
      </c>
      <c r="H643" s="24">
        <v>1737.0</v>
      </c>
      <c r="I643" s="25"/>
      <c r="J643" s="26">
        <v>-20.1967</v>
      </c>
      <c r="K643" s="26">
        <v>-50.4844</v>
      </c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5.75" customHeight="1">
      <c r="A644" s="17">
        <v>3557006.0</v>
      </c>
      <c r="B644" s="18" t="s">
        <v>5598</v>
      </c>
      <c r="C644" s="19">
        <v>95925.0</v>
      </c>
      <c r="D644" s="19">
        <v>54047.0</v>
      </c>
      <c r="E644" s="19">
        <v>54825.0</v>
      </c>
      <c r="F644" s="19">
        <v>104699.0</v>
      </c>
      <c r="G644" s="19">
        <v>4173.0</v>
      </c>
      <c r="H644" s="19">
        <v>108872.0</v>
      </c>
      <c r="I644" s="20"/>
      <c r="J644" s="21">
        <v>-23.5467</v>
      </c>
      <c r="K644" s="21">
        <v>-47.4378</v>
      </c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5.75" customHeight="1">
      <c r="A645" s="22">
        <v>3557105.0</v>
      </c>
      <c r="B645" s="23" t="s">
        <v>5599</v>
      </c>
      <c r="C645" s="24">
        <v>75641.0</v>
      </c>
      <c r="D645" s="24">
        <v>41336.0</v>
      </c>
      <c r="E645" s="24">
        <v>43392.0</v>
      </c>
      <c r="F645" s="24">
        <v>82355.0</v>
      </c>
      <c r="G645" s="24">
        <v>2373.0</v>
      </c>
      <c r="H645" s="24">
        <v>84728.0</v>
      </c>
      <c r="I645" s="25"/>
      <c r="J645" s="26">
        <v>-20.4228</v>
      </c>
      <c r="K645" s="26">
        <v>-49.9728</v>
      </c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5.75" customHeight="1">
      <c r="A646" s="136">
        <v>3557154.0</v>
      </c>
      <c r="B646" s="137" t="s">
        <v>5601</v>
      </c>
      <c r="C646" s="138">
        <v>1947.0</v>
      </c>
      <c r="D646" s="138">
        <v>1174.0</v>
      </c>
      <c r="E646" s="138">
        <v>1160.0</v>
      </c>
      <c r="F646" s="138">
        <v>1836.0</v>
      </c>
      <c r="G646" s="138">
        <v>498.0</v>
      </c>
      <c r="H646" s="138">
        <v>2334.0</v>
      </c>
      <c r="I646" s="20"/>
      <c r="J646" s="21">
        <v>-21.0522</v>
      </c>
      <c r="K646" s="21">
        <v>-50.0508</v>
      </c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5.75" customHeight="1">
      <c r="A647" s="70" t="s">
        <v>81</v>
      </c>
      <c r="B647" s="71" t="s">
        <v>5472</v>
      </c>
      <c r="C647" s="72">
        <f t="shared" ref="C647:H647" si="1">SUM(C2:C646)</f>
        <v>37032403</v>
      </c>
      <c r="D647" s="72">
        <f t="shared" si="1"/>
        <v>20071766</v>
      </c>
      <c r="E647" s="72">
        <f t="shared" si="1"/>
        <v>21180394</v>
      </c>
      <c r="F647" s="72">
        <f t="shared" si="1"/>
        <v>39552234</v>
      </c>
      <c r="G647" s="72">
        <f t="shared" si="1"/>
        <v>1699926</v>
      </c>
      <c r="H647" s="72">
        <f t="shared" si="1"/>
        <v>41252160</v>
      </c>
      <c r="I647" s="73">
        <f>COUNTA($A$2:A646)</f>
        <v>645</v>
      </c>
      <c r="J647" s="140"/>
      <c r="K647" s="140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9.5" customHeight="1">
      <c r="A648" s="139" t="s">
        <v>5606</v>
      </c>
      <c r="B648" s="132"/>
      <c r="C648" s="146"/>
      <c r="D648" s="146"/>
      <c r="E648" s="146"/>
      <c r="F648" s="146"/>
      <c r="G648" s="146"/>
      <c r="H648" s="146"/>
      <c r="I648" s="132"/>
      <c r="J648" s="77"/>
      <c r="K648" s="77"/>
      <c r="L648" s="132"/>
      <c r="M648" s="132"/>
      <c r="N648" s="132"/>
      <c r="O648" s="132"/>
      <c r="P648" s="132"/>
      <c r="Q648" s="132"/>
      <c r="R648" s="132"/>
      <c r="S648" s="132"/>
      <c r="T648" s="132"/>
      <c r="U648" s="132"/>
      <c r="V648" s="132"/>
      <c r="W648" s="132"/>
      <c r="X648" s="132"/>
      <c r="Y648" s="132"/>
      <c r="Z648" s="132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2010&amp;CSÃO PAULO&amp;RDE</oddHeader>
  </headerFooter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9.71"/>
    <col customWidth="1" min="11" max="11" width="10.29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2800100.0</v>
      </c>
      <c r="B2" s="18" t="s">
        <v>4896</v>
      </c>
      <c r="C2" s="19">
        <v>2182.0</v>
      </c>
      <c r="D2" s="19">
        <v>1135.0</v>
      </c>
      <c r="E2" s="19">
        <v>1140.0</v>
      </c>
      <c r="F2" s="19">
        <v>1840.0</v>
      </c>
      <c r="G2" s="19">
        <v>435.0</v>
      </c>
      <c r="H2" s="19">
        <v>2275.0</v>
      </c>
      <c r="I2" s="20"/>
      <c r="J2" s="21">
        <v>-10.1339</v>
      </c>
      <c r="K2" s="21">
        <v>-36.9297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2800209.0</v>
      </c>
      <c r="B3" s="23" t="s">
        <v>4898</v>
      </c>
      <c r="C3" s="24">
        <v>18344.0</v>
      </c>
      <c r="D3" s="24">
        <v>9808.0</v>
      </c>
      <c r="E3" s="24">
        <v>10258.0</v>
      </c>
      <c r="F3" s="24">
        <v>11460.0</v>
      </c>
      <c r="G3" s="24">
        <v>8606.0</v>
      </c>
      <c r="H3" s="24">
        <v>20066.0</v>
      </c>
      <c r="I3" s="25"/>
      <c r="J3" s="26">
        <v>-10.2814</v>
      </c>
      <c r="K3" s="26">
        <v>-37.0186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2800308.0</v>
      </c>
      <c r="B4" s="18" t="s">
        <v>4900</v>
      </c>
      <c r="C4" s="19">
        <v>461534.0</v>
      </c>
      <c r="D4" s="19">
        <v>265321.0</v>
      </c>
      <c r="E4" s="19">
        <v>305616.0</v>
      </c>
      <c r="F4" s="19">
        <v>570937.0</v>
      </c>
      <c r="G4" s="19">
        <v>0.0</v>
      </c>
      <c r="H4" s="19">
        <v>570937.0</v>
      </c>
      <c r="I4" s="20"/>
      <c r="J4" s="21">
        <v>-10.9111</v>
      </c>
      <c r="K4" s="21">
        <v>-37.0717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2800407.0</v>
      </c>
      <c r="B5" s="23" t="s">
        <v>4902</v>
      </c>
      <c r="C5" s="24">
        <v>9762.0</v>
      </c>
      <c r="D5" s="24">
        <v>4887.0</v>
      </c>
      <c r="E5" s="24">
        <v>4812.0</v>
      </c>
      <c r="F5" s="24">
        <v>4486.0</v>
      </c>
      <c r="G5" s="24">
        <v>5213.0</v>
      </c>
      <c r="H5" s="24">
        <v>9699.0</v>
      </c>
      <c r="I5" s="25"/>
      <c r="J5" s="26">
        <v>-11.2622</v>
      </c>
      <c r="K5" s="26">
        <v>-37.6197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2800506.0</v>
      </c>
      <c r="B6" s="18" t="s">
        <v>3899</v>
      </c>
      <c r="C6" s="19">
        <v>14824.0</v>
      </c>
      <c r="D6" s="19">
        <v>8511.0</v>
      </c>
      <c r="E6" s="19">
        <v>8371.0</v>
      </c>
      <c r="F6" s="19">
        <v>8191.0</v>
      </c>
      <c r="G6" s="19">
        <v>8691.0</v>
      </c>
      <c r="H6" s="19">
        <v>16882.0</v>
      </c>
      <c r="I6" s="20"/>
      <c r="J6" s="21">
        <v>-10.7578</v>
      </c>
      <c r="K6" s="21">
        <v>-37.3153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2800605.0</v>
      </c>
      <c r="B7" s="23" t="s">
        <v>4905</v>
      </c>
      <c r="C7" s="24">
        <v>17807.0</v>
      </c>
      <c r="D7" s="24">
        <v>12221.0</v>
      </c>
      <c r="E7" s="24">
        <v>12791.0</v>
      </c>
      <c r="F7" s="24">
        <v>20895.0</v>
      </c>
      <c r="G7" s="24">
        <v>4117.0</v>
      </c>
      <c r="H7" s="24">
        <v>25012.0</v>
      </c>
      <c r="I7" s="25"/>
      <c r="J7" s="26">
        <v>-10.9089</v>
      </c>
      <c r="K7" s="26">
        <v>-37.0386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2800670.0</v>
      </c>
      <c r="B8" s="18" t="s">
        <v>4906</v>
      </c>
      <c r="C8" s="19">
        <v>24188.0</v>
      </c>
      <c r="D8" s="19">
        <v>12532.0</v>
      </c>
      <c r="E8" s="19">
        <v>12996.0</v>
      </c>
      <c r="F8" s="19">
        <v>15998.0</v>
      </c>
      <c r="G8" s="19">
        <v>9530.0</v>
      </c>
      <c r="H8" s="19">
        <v>25528.0</v>
      </c>
      <c r="I8" s="20"/>
      <c r="J8" s="21">
        <v>-11.1469</v>
      </c>
      <c r="K8" s="21">
        <v>-37.6206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2800704.0</v>
      </c>
      <c r="B9" s="23" t="s">
        <v>4909</v>
      </c>
      <c r="C9" s="24">
        <v>7102.0</v>
      </c>
      <c r="D9" s="24">
        <v>3938.0</v>
      </c>
      <c r="E9" s="24">
        <v>3807.0</v>
      </c>
      <c r="F9" s="24">
        <v>4022.0</v>
      </c>
      <c r="G9" s="24">
        <v>3723.0</v>
      </c>
      <c r="H9" s="24">
        <v>7745.0</v>
      </c>
      <c r="I9" s="25"/>
      <c r="J9" s="26">
        <v>-10.4294</v>
      </c>
      <c r="K9" s="26">
        <v>-36.4661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2801009.0</v>
      </c>
      <c r="B10" s="18" t="s">
        <v>4911</v>
      </c>
      <c r="C10" s="19">
        <v>15175.0</v>
      </c>
      <c r="D10" s="19">
        <v>8212.0</v>
      </c>
      <c r="E10" s="19">
        <v>8554.0</v>
      </c>
      <c r="F10" s="19">
        <v>8334.0</v>
      </c>
      <c r="G10" s="19">
        <v>8432.0</v>
      </c>
      <c r="H10" s="19">
        <v>16766.0</v>
      </c>
      <c r="I10" s="20"/>
      <c r="J10" s="21">
        <v>-10.7333</v>
      </c>
      <c r="K10" s="21">
        <v>-37.4933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2801108.0</v>
      </c>
      <c r="B11" s="23" t="s">
        <v>4912</v>
      </c>
      <c r="C11" s="24">
        <v>3965.0</v>
      </c>
      <c r="D11" s="24">
        <v>2062.0</v>
      </c>
      <c r="E11" s="24">
        <v>1885.0</v>
      </c>
      <c r="F11" s="24">
        <v>1499.0</v>
      </c>
      <c r="G11" s="24">
        <v>2448.0</v>
      </c>
      <c r="H11" s="24">
        <v>3947.0</v>
      </c>
      <c r="I11" s="25"/>
      <c r="J11" s="26">
        <v>-10.1383</v>
      </c>
      <c r="K11" s="26">
        <v>-36.9847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2801207.0</v>
      </c>
      <c r="B12" s="18" t="s">
        <v>4914</v>
      </c>
      <c r="C12" s="19">
        <v>17754.0</v>
      </c>
      <c r="D12" s="19">
        <v>12293.0</v>
      </c>
      <c r="E12" s="19">
        <v>12400.0</v>
      </c>
      <c r="F12" s="19">
        <v>14067.0</v>
      </c>
      <c r="G12" s="19">
        <v>10626.0</v>
      </c>
      <c r="H12" s="19">
        <v>24693.0</v>
      </c>
      <c r="I12" s="20"/>
      <c r="J12" s="21">
        <v>-9.66</v>
      </c>
      <c r="K12" s="21">
        <v>-37.7894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2801306.0</v>
      </c>
      <c r="B13" s="23" t="s">
        <v>224</v>
      </c>
      <c r="C13" s="24">
        <v>26518.0</v>
      </c>
      <c r="D13" s="24">
        <v>15272.0</v>
      </c>
      <c r="E13" s="24">
        <v>15497.0</v>
      </c>
      <c r="F13" s="24">
        <v>19752.0</v>
      </c>
      <c r="G13" s="24">
        <v>11017.0</v>
      </c>
      <c r="H13" s="24">
        <v>30769.0</v>
      </c>
      <c r="I13" s="25"/>
      <c r="J13" s="26">
        <v>-10.5033</v>
      </c>
      <c r="K13" s="26">
        <v>-37.0528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2801405.0</v>
      </c>
      <c r="B14" s="18" t="s">
        <v>4918</v>
      </c>
      <c r="C14" s="19">
        <v>17770.0</v>
      </c>
      <c r="D14" s="19">
        <v>9965.0</v>
      </c>
      <c r="E14" s="19">
        <v>10025.0</v>
      </c>
      <c r="F14" s="19">
        <v>11151.0</v>
      </c>
      <c r="G14" s="19">
        <v>8839.0</v>
      </c>
      <c r="H14" s="19">
        <v>19990.0</v>
      </c>
      <c r="I14" s="20"/>
      <c r="J14" s="21">
        <v>-10.3608</v>
      </c>
      <c r="K14" s="21">
        <v>-37.7011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2801504.0</v>
      </c>
      <c r="B15" s="23" t="s">
        <v>4920</v>
      </c>
      <c r="C15" s="24">
        <v>9352.0</v>
      </c>
      <c r="D15" s="24">
        <v>6671.0</v>
      </c>
      <c r="E15" s="24">
        <v>6829.0</v>
      </c>
      <c r="F15" s="24">
        <v>10701.0</v>
      </c>
      <c r="G15" s="24">
        <v>2799.0</v>
      </c>
      <c r="H15" s="24">
        <v>13500.0</v>
      </c>
      <c r="I15" s="25"/>
      <c r="J15" s="26">
        <v>-10.6481</v>
      </c>
      <c r="K15" s="26">
        <v>-36.9889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2801603.0</v>
      </c>
      <c r="B16" s="18" t="s">
        <v>4922</v>
      </c>
      <c r="C16" s="19">
        <v>5378.0</v>
      </c>
      <c r="D16" s="19">
        <v>2780.0</v>
      </c>
      <c r="E16" s="19">
        <v>2853.0</v>
      </c>
      <c r="F16" s="19">
        <v>5035.0</v>
      </c>
      <c r="G16" s="19">
        <v>598.0</v>
      </c>
      <c r="H16" s="19">
        <v>5633.0</v>
      </c>
      <c r="I16" s="20"/>
      <c r="J16" s="21">
        <v>-10.2517</v>
      </c>
      <c r="K16" s="21">
        <v>-36.8844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2801702.0</v>
      </c>
      <c r="B17" s="23" t="s">
        <v>4923</v>
      </c>
      <c r="C17" s="24">
        <v>14268.0</v>
      </c>
      <c r="D17" s="24">
        <v>8295.0</v>
      </c>
      <c r="E17" s="24">
        <v>8224.0</v>
      </c>
      <c r="F17" s="24">
        <v>8336.0</v>
      </c>
      <c r="G17" s="24">
        <v>8183.0</v>
      </c>
      <c r="H17" s="24">
        <v>16519.0</v>
      </c>
      <c r="I17" s="25"/>
      <c r="J17" s="26">
        <v>-11.4756</v>
      </c>
      <c r="K17" s="26">
        <v>-37.7553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2801900.0</v>
      </c>
      <c r="B18" s="18" t="s">
        <v>4925</v>
      </c>
      <c r="C18" s="19">
        <v>3646.0</v>
      </c>
      <c r="D18" s="19">
        <v>1903.0</v>
      </c>
      <c r="E18" s="19">
        <v>1910.0</v>
      </c>
      <c r="F18" s="19">
        <v>2271.0</v>
      </c>
      <c r="G18" s="19">
        <v>1542.0</v>
      </c>
      <c r="H18" s="19">
        <v>3813.0</v>
      </c>
      <c r="I18" s="20"/>
      <c r="J18" s="21">
        <v>-10.355</v>
      </c>
      <c r="K18" s="21">
        <v>-37.1831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2802007.0</v>
      </c>
      <c r="B19" s="23" t="s">
        <v>4927</v>
      </c>
      <c r="C19" s="24">
        <v>3266.0</v>
      </c>
      <c r="D19" s="24">
        <v>2189.0</v>
      </c>
      <c r="E19" s="24">
        <v>2137.0</v>
      </c>
      <c r="F19" s="24">
        <v>2099.0</v>
      </c>
      <c r="G19" s="24">
        <v>2227.0</v>
      </c>
      <c r="H19" s="24">
        <v>4326.0</v>
      </c>
      <c r="I19" s="25"/>
      <c r="J19" s="26">
        <v>-10.6886</v>
      </c>
      <c r="K19" s="26">
        <v>-37.1483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2802106.0</v>
      </c>
      <c r="B20" s="18" t="s">
        <v>4929</v>
      </c>
      <c r="C20" s="19">
        <v>59002.0</v>
      </c>
      <c r="D20" s="19">
        <v>31415.0</v>
      </c>
      <c r="E20" s="19">
        <v>33049.0</v>
      </c>
      <c r="F20" s="19">
        <v>54796.0</v>
      </c>
      <c r="G20" s="19">
        <v>9668.0</v>
      </c>
      <c r="H20" s="19">
        <v>64464.0</v>
      </c>
      <c r="I20" s="20"/>
      <c r="J20" s="21">
        <v>-11.2683</v>
      </c>
      <c r="K20" s="21">
        <v>-37.4383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2802205.0</v>
      </c>
      <c r="B21" s="23" t="s">
        <v>3278</v>
      </c>
      <c r="C21" s="24">
        <v>5068.0</v>
      </c>
      <c r="D21" s="24">
        <v>2630.0</v>
      </c>
      <c r="E21" s="24">
        <v>2695.0</v>
      </c>
      <c r="F21" s="24">
        <v>3588.0</v>
      </c>
      <c r="G21" s="24">
        <v>1737.0</v>
      </c>
      <c r="H21" s="24">
        <v>5325.0</v>
      </c>
      <c r="I21" s="25"/>
      <c r="J21" s="26">
        <v>-7.9508</v>
      </c>
      <c r="K21" s="26">
        <v>-35.3892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2802304.0</v>
      </c>
      <c r="B22" s="18" t="s">
        <v>4931</v>
      </c>
      <c r="C22" s="19">
        <v>11973.0</v>
      </c>
      <c r="D22" s="19">
        <v>6777.0</v>
      </c>
      <c r="E22" s="19">
        <v>7077.0</v>
      </c>
      <c r="F22" s="19">
        <v>8204.0</v>
      </c>
      <c r="G22" s="19">
        <v>5650.0</v>
      </c>
      <c r="H22" s="19">
        <v>13854.0</v>
      </c>
      <c r="I22" s="20"/>
      <c r="J22" s="21">
        <v>-10.5494</v>
      </c>
      <c r="K22" s="21">
        <v>-37.5344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2802403.0</v>
      </c>
      <c r="B23" s="23" t="s">
        <v>4933</v>
      </c>
      <c r="C23" s="24">
        <v>11363.0</v>
      </c>
      <c r="D23" s="24">
        <v>5849.0</v>
      </c>
      <c r="E23" s="24">
        <v>5609.0</v>
      </c>
      <c r="F23" s="24">
        <v>2831.0</v>
      </c>
      <c r="G23" s="24">
        <v>8627.0</v>
      </c>
      <c r="H23" s="24">
        <v>11458.0</v>
      </c>
      <c r="I23" s="25"/>
      <c r="J23" s="26">
        <v>-9.9675</v>
      </c>
      <c r="K23" s="26">
        <v>-37.0833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2802502.0</v>
      </c>
      <c r="B24" s="18" t="s">
        <v>4934</v>
      </c>
      <c r="C24" s="19">
        <v>2400.0</v>
      </c>
      <c r="D24" s="19">
        <v>1417.0</v>
      </c>
      <c r="E24" s="19">
        <v>1497.0</v>
      </c>
      <c r="F24" s="19">
        <v>1843.0</v>
      </c>
      <c r="G24" s="19">
        <v>1071.0</v>
      </c>
      <c r="H24" s="19">
        <v>2914.0</v>
      </c>
      <c r="I24" s="20"/>
      <c r="J24" s="21">
        <v>-10.6889</v>
      </c>
      <c r="K24" s="21">
        <v>-36.9839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2802601.0</v>
      </c>
      <c r="B25" s="23" t="s">
        <v>4936</v>
      </c>
      <c r="C25" s="24">
        <v>5519.0</v>
      </c>
      <c r="D25" s="24">
        <v>2891.0</v>
      </c>
      <c r="E25" s="24">
        <v>2757.0</v>
      </c>
      <c r="F25" s="24">
        <v>2706.0</v>
      </c>
      <c r="G25" s="24">
        <v>2942.0</v>
      </c>
      <c r="H25" s="24">
        <v>5648.0</v>
      </c>
      <c r="I25" s="25"/>
      <c r="J25" s="26">
        <v>-10.2267</v>
      </c>
      <c r="K25" s="26">
        <v>-37.1983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2802700.0</v>
      </c>
      <c r="B26" s="18" t="s">
        <v>4938</v>
      </c>
      <c r="C26" s="19">
        <v>8281.0</v>
      </c>
      <c r="D26" s="19">
        <v>4168.0</v>
      </c>
      <c r="E26" s="19">
        <v>4180.0</v>
      </c>
      <c r="F26" s="19">
        <v>5435.0</v>
      </c>
      <c r="G26" s="19">
        <v>2913.0</v>
      </c>
      <c r="H26" s="19">
        <v>8348.0</v>
      </c>
      <c r="I26" s="20"/>
      <c r="J26" s="21">
        <v>-10.4364</v>
      </c>
      <c r="K26" s="21">
        <v>-36.54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2802809.0</v>
      </c>
      <c r="B27" s="23" t="s">
        <v>4940</v>
      </c>
      <c r="C27" s="24">
        <v>13152.0</v>
      </c>
      <c r="D27" s="24">
        <v>8049.0</v>
      </c>
      <c r="E27" s="24">
        <v>7812.0</v>
      </c>
      <c r="F27" s="24">
        <v>5585.0</v>
      </c>
      <c r="G27" s="24">
        <v>10276.0</v>
      </c>
      <c r="H27" s="24">
        <v>15861.0</v>
      </c>
      <c r="I27" s="25"/>
      <c r="J27" s="26">
        <v>-11.5192</v>
      </c>
      <c r="K27" s="26">
        <v>-37.5117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2802908.0</v>
      </c>
      <c r="B28" s="137" t="s">
        <v>2659</v>
      </c>
      <c r="C28" s="138">
        <v>76813.0</v>
      </c>
      <c r="D28" s="138">
        <v>42514.0</v>
      </c>
      <c r="E28" s="138">
        <v>44467.0</v>
      </c>
      <c r="F28" s="138">
        <v>67717.0</v>
      </c>
      <c r="G28" s="138">
        <v>19264.0</v>
      </c>
      <c r="H28" s="138">
        <v>86981.0</v>
      </c>
      <c r="I28" s="20"/>
      <c r="J28" s="21">
        <v>-10.685</v>
      </c>
      <c r="K28" s="21">
        <v>-37.4253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2803005.0</v>
      </c>
      <c r="B29" s="23" t="s">
        <v>4943</v>
      </c>
      <c r="C29" s="24">
        <v>35454.0</v>
      </c>
      <c r="D29" s="24">
        <v>19373.0</v>
      </c>
      <c r="E29" s="24">
        <v>19513.0</v>
      </c>
      <c r="F29" s="24">
        <v>19390.0</v>
      </c>
      <c r="G29" s="24">
        <v>19496.0</v>
      </c>
      <c r="H29" s="24">
        <v>38886.0</v>
      </c>
      <c r="I29" s="25"/>
      <c r="J29" s="26">
        <v>-11.2739</v>
      </c>
      <c r="K29" s="26">
        <v>-37.79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2803104.0</v>
      </c>
      <c r="B30" s="18" t="s">
        <v>4945</v>
      </c>
      <c r="C30" s="19">
        <v>5174.0</v>
      </c>
      <c r="D30" s="19">
        <v>2478.0</v>
      </c>
      <c r="E30" s="19">
        <v>2494.0</v>
      </c>
      <c r="F30" s="19">
        <v>2752.0</v>
      </c>
      <c r="G30" s="19">
        <v>2220.0</v>
      </c>
      <c r="H30" s="19">
        <v>4972.0</v>
      </c>
      <c r="I30" s="20"/>
      <c r="J30" s="21">
        <v>-10.1264</v>
      </c>
      <c r="K30" s="21">
        <v>-37.1031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2803203.0</v>
      </c>
      <c r="B31" s="23" t="s">
        <v>4948</v>
      </c>
      <c r="C31" s="24">
        <v>25482.0</v>
      </c>
      <c r="D31" s="24">
        <v>15164.0</v>
      </c>
      <c r="E31" s="24">
        <v>15264.0</v>
      </c>
      <c r="F31" s="24">
        <v>11872.0</v>
      </c>
      <c r="G31" s="24">
        <v>18556.0</v>
      </c>
      <c r="H31" s="24">
        <v>30428.0</v>
      </c>
      <c r="I31" s="25"/>
      <c r="J31" s="26">
        <v>-10.9981</v>
      </c>
      <c r="K31" s="26">
        <v>-37.3106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2803302.0</v>
      </c>
      <c r="B32" s="18" t="s">
        <v>4950</v>
      </c>
      <c r="C32" s="19">
        <v>14556.0</v>
      </c>
      <c r="D32" s="19">
        <v>8386.0</v>
      </c>
      <c r="E32" s="19">
        <v>8488.0</v>
      </c>
      <c r="F32" s="19">
        <v>7916.0</v>
      </c>
      <c r="G32" s="19">
        <v>8958.0</v>
      </c>
      <c r="H32" s="19">
        <v>16874.0</v>
      </c>
      <c r="I32" s="20"/>
      <c r="J32" s="21">
        <v>-10.5933</v>
      </c>
      <c r="K32" s="21">
        <v>-36.9403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2803401.0</v>
      </c>
      <c r="B33" s="23" t="s">
        <v>4952</v>
      </c>
      <c r="C33" s="24">
        <v>13020.0</v>
      </c>
      <c r="D33" s="24">
        <v>6481.0</v>
      </c>
      <c r="E33" s="24">
        <v>6466.0</v>
      </c>
      <c r="F33" s="24">
        <v>4309.0</v>
      </c>
      <c r="G33" s="24">
        <v>8638.0</v>
      </c>
      <c r="H33" s="24">
        <v>12947.0</v>
      </c>
      <c r="I33" s="25"/>
      <c r="J33" s="26">
        <v>-10.3467</v>
      </c>
      <c r="K33" s="26">
        <v>-36.8011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2803500.0</v>
      </c>
      <c r="B34" s="18" t="s">
        <v>4953</v>
      </c>
      <c r="C34" s="19">
        <v>83334.0</v>
      </c>
      <c r="D34" s="19">
        <v>46498.0</v>
      </c>
      <c r="E34" s="19">
        <v>48354.0</v>
      </c>
      <c r="F34" s="19">
        <v>48889.0</v>
      </c>
      <c r="G34" s="19">
        <v>45963.0</v>
      </c>
      <c r="H34" s="19">
        <v>94852.0</v>
      </c>
      <c r="I34" s="20"/>
      <c r="J34" s="21">
        <v>-10.9172</v>
      </c>
      <c r="K34" s="21">
        <v>-37.65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2803609.0</v>
      </c>
      <c r="B35" s="23" t="s">
        <v>4955</v>
      </c>
      <c r="C35" s="24">
        <v>23560.0</v>
      </c>
      <c r="D35" s="24">
        <v>13138.0</v>
      </c>
      <c r="E35" s="24">
        <v>13765.0</v>
      </c>
      <c r="F35" s="24">
        <v>21258.0</v>
      </c>
      <c r="G35" s="24">
        <v>5645.0</v>
      </c>
      <c r="H35" s="24">
        <v>26903.0</v>
      </c>
      <c r="I35" s="25"/>
      <c r="J35" s="26">
        <v>-10.8064</v>
      </c>
      <c r="K35" s="26">
        <v>-37.17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2803708.0</v>
      </c>
      <c r="B36" s="18" t="s">
        <v>4957</v>
      </c>
      <c r="C36" s="19">
        <v>5802.0</v>
      </c>
      <c r="D36" s="19">
        <v>3168.0</v>
      </c>
      <c r="E36" s="19">
        <v>3243.0</v>
      </c>
      <c r="F36" s="19">
        <v>3069.0</v>
      </c>
      <c r="G36" s="19">
        <v>3342.0</v>
      </c>
      <c r="H36" s="19">
        <v>6411.0</v>
      </c>
      <c r="I36" s="20"/>
      <c r="J36" s="21">
        <v>-10.6664</v>
      </c>
      <c r="K36" s="21">
        <v>-37.5408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2803807.0</v>
      </c>
      <c r="B37" s="23" t="s">
        <v>4959</v>
      </c>
      <c r="C37" s="24">
        <v>3208.0</v>
      </c>
      <c r="D37" s="24">
        <v>1755.0</v>
      </c>
      <c r="E37" s="24">
        <v>1706.0</v>
      </c>
      <c r="F37" s="24">
        <v>1600.0</v>
      </c>
      <c r="G37" s="24">
        <v>1861.0</v>
      </c>
      <c r="H37" s="24">
        <v>3461.0</v>
      </c>
      <c r="I37" s="25"/>
      <c r="J37" s="26">
        <v>-10.3494</v>
      </c>
      <c r="K37" s="26">
        <v>-36.9242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2803906.0</v>
      </c>
      <c r="B38" s="18" t="s">
        <v>4961</v>
      </c>
      <c r="C38" s="19">
        <v>11481.0</v>
      </c>
      <c r="D38" s="19">
        <v>6085.0</v>
      </c>
      <c r="E38" s="19">
        <v>5971.0</v>
      </c>
      <c r="F38" s="19">
        <v>5626.0</v>
      </c>
      <c r="G38" s="19">
        <v>6430.0</v>
      </c>
      <c r="H38" s="19">
        <v>12056.0</v>
      </c>
      <c r="I38" s="20"/>
      <c r="J38" s="21">
        <v>-10.6578</v>
      </c>
      <c r="K38" s="21">
        <v>-37.3047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2804003.0</v>
      </c>
      <c r="B39" s="23" t="s">
        <v>4964</v>
      </c>
      <c r="C39" s="24">
        <v>15454.0</v>
      </c>
      <c r="D39" s="24">
        <v>8015.0</v>
      </c>
      <c r="E39" s="24">
        <v>8323.0</v>
      </c>
      <c r="F39" s="24">
        <v>12045.0</v>
      </c>
      <c r="G39" s="24">
        <v>4293.0</v>
      </c>
      <c r="H39" s="24">
        <v>16338.0</v>
      </c>
      <c r="I39" s="25"/>
      <c r="J39" s="26">
        <v>-10.7375</v>
      </c>
      <c r="K39" s="26">
        <v>-37.0817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2804102.0</v>
      </c>
      <c r="B40" s="18" t="s">
        <v>4965</v>
      </c>
      <c r="C40" s="19">
        <v>10758.0</v>
      </c>
      <c r="D40" s="19">
        <v>5478.0</v>
      </c>
      <c r="E40" s="19">
        <v>5556.0</v>
      </c>
      <c r="F40" s="19">
        <v>4618.0</v>
      </c>
      <c r="G40" s="19">
        <v>6416.0</v>
      </c>
      <c r="H40" s="19">
        <v>11034.0</v>
      </c>
      <c r="I40" s="20"/>
      <c r="J40" s="21">
        <v>-10.5775</v>
      </c>
      <c r="K40" s="21">
        <v>-37.3428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2804201.0</v>
      </c>
      <c r="B41" s="23" t="s">
        <v>4968</v>
      </c>
      <c r="C41" s="24">
        <v>11587.0</v>
      </c>
      <c r="D41" s="24">
        <v>6890.0</v>
      </c>
      <c r="E41" s="24">
        <v>6731.0</v>
      </c>
      <c r="F41" s="24">
        <v>8045.0</v>
      </c>
      <c r="G41" s="24">
        <v>5576.0</v>
      </c>
      <c r="H41" s="24">
        <v>13621.0</v>
      </c>
      <c r="I41" s="25"/>
      <c r="J41" s="26">
        <v>-10.0272</v>
      </c>
      <c r="K41" s="26">
        <v>-37.5622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2804300.0</v>
      </c>
      <c r="B42" s="18" t="s">
        <v>4970</v>
      </c>
      <c r="C42" s="19">
        <v>7101.0</v>
      </c>
      <c r="D42" s="19">
        <v>3683.0</v>
      </c>
      <c r="E42" s="19">
        <v>3659.0</v>
      </c>
      <c r="F42" s="19">
        <v>3288.0</v>
      </c>
      <c r="G42" s="19">
        <v>4054.0</v>
      </c>
      <c r="H42" s="19">
        <v>7342.0</v>
      </c>
      <c r="I42" s="20"/>
      <c r="J42" s="21">
        <v>-10.4272</v>
      </c>
      <c r="K42" s="21">
        <v>-36.9592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2804409.0</v>
      </c>
      <c r="B43" s="23" t="s">
        <v>4972</v>
      </c>
      <c r="C43" s="24">
        <v>18593.0</v>
      </c>
      <c r="D43" s="24">
        <v>9238.0</v>
      </c>
      <c r="E43" s="24">
        <v>9273.0</v>
      </c>
      <c r="F43" s="24">
        <v>10519.0</v>
      </c>
      <c r="G43" s="24">
        <v>7992.0</v>
      </c>
      <c r="H43" s="24">
        <v>18511.0</v>
      </c>
      <c r="I43" s="25"/>
      <c r="J43" s="26">
        <v>-10.32</v>
      </c>
      <c r="K43" s="26">
        <v>-36.5794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2804458.0</v>
      </c>
      <c r="B44" s="18" t="s">
        <v>4974</v>
      </c>
      <c r="C44" s="19">
        <v>8279.0</v>
      </c>
      <c r="D44" s="19">
        <v>4255.0</v>
      </c>
      <c r="E44" s="19">
        <v>4255.0</v>
      </c>
      <c r="F44" s="19">
        <v>3457.0</v>
      </c>
      <c r="G44" s="19">
        <v>5053.0</v>
      </c>
      <c r="H44" s="19">
        <v>8510.0</v>
      </c>
      <c r="I44" s="20"/>
      <c r="J44" s="21">
        <v>-10.4425</v>
      </c>
      <c r="K44" s="21">
        <v>-37.4892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2804508.0</v>
      </c>
      <c r="B45" s="23" t="s">
        <v>4977</v>
      </c>
      <c r="C45" s="24">
        <v>26910.0</v>
      </c>
      <c r="D45" s="24">
        <v>16085.0</v>
      </c>
      <c r="E45" s="24">
        <v>16429.0</v>
      </c>
      <c r="F45" s="24">
        <v>21633.0</v>
      </c>
      <c r="G45" s="24">
        <v>10881.0</v>
      </c>
      <c r="H45" s="24">
        <v>32514.0</v>
      </c>
      <c r="I45" s="25"/>
      <c r="J45" s="26">
        <v>-10.2183</v>
      </c>
      <c r="K45" s="26">
        <v>-37.4203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2804607.0</v>
      </c>
      <c r="B46" s="18" t="s">
        <v>4978</v>
      </c>
      <c r="C46" s="19">
        <v>22195.0</v>
      </c>
      <c r="D46" s="19">
        <v>12128.0</v>
      </c>
      <c r="E46" s="19">
        <v>12451.0</v>
      </c>
      <c r="F46" s="19">
        <v>16027.0</v>
      </c>
      <c r="G46" s="19">
        <v>8552.0</v>
      </c>
      <c r="H46" s="19">
        <v>24579.0</v>
      </c>
      <c r="I46" s="20"/>
      <c r="J46" s="21">
        <v>-10.4917</v>
      </c>
      <c r="K46" s="21">
        <v>-37.1933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2804706.0</v>
      </c>
      <c r="B47" s="23" t="s">
        <v>4981</v>
      </c>
      <c r="C47" s="24">
        <v>6023.0</v>
      </c>
      <c r="D47" s="24">
        <v>3153.0</v>
      </c>
      <c r="E47" s="24">
        <v>3089.0</v>
      </c>
      <c r="F47" s="24">
        <v>3290.0</v>
      </c>
      <c r="G47" s="24">
        <v>2952.0</v>
      </c>
      <c r="H47" s="24">
        <v>6242.0</v>
      </c>
      <c r="I47" s="25"/>
      <c r="J47" s="26">
        <v>-10.0794</v>
      </c>
      <c r="K47" s="26">
        <v>-37.0578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2804805.0</v>
      </c>
      <c r="B48" s="18" t="s">
        <v>4982</v>
      </c>
      <c r="C48" s="19">
        <v>131679.0</v>
      </c>
      <c r="D48" s="19">
        <v>78314.0</v>
      </c>
      <c r="E48" s="19">
        <v>82515.0</v>
      </c>
      <c r="F48" s="19">
        <v>155836.0</v>
      </c>
      <c r="G48" s="19">
        <v>4993.0</v>
      </c>
      <c r="H48" s="19">
        <v>160829.0</v>
      </c>
      <c r="I48" s="20"/>
      <c r="J48" s="21">
        <v>-10.855</v>
      </c>
      <c r="K48" s="21">
        <v>-37.1261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2804904.0</v>
      </c>
      <c r="B49" s="23" t="s">
        <v>689</v>
      </c>
      <c r="C49" s="24">
        <v>11536.0</v>
      </c>
      <c r="D49" s="24">
        <v>6687.0</v>
      </c>
      <c r="E49" s="24">
        <v>6450.0</v>
      </c>
      <c r="F49" s="24">
        <v>2688.0</v>
      </c>
      <c r="G49" s="24">
        <v>10449.0</v>
      </c>
      <c r="H49" s="24">
        <v>13137.0</v>
      </c>
      <c r="I49" s="25"/>
      <c r="J49" s="26">
        <v>-3.9842</v>
      </c>
      <c r="K49" s="26">
        <v>-38.6203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2805000.0</v>
      </c>
      <c r="B50" s="18" t="s">
        <v>4985</v>
      </c>
      <c r="C50" s="19">
        <v>2630.0</v>
      </c>
      <c r="D50" s="19">
        <v>1497.0</v>
      </c>
      <c r="E50" s="19">
        <v>1471.0</v>
      </c>
      <c r="F50" s="19">
        <v>1192.0</v>
      </c>
      <c r="G50" s="19">
        <v>1776.0</v>
      </c>
      <c r="H50" s="19">
        <v>2968.0</v>
      </c>
      <c r="I50" s="20"/>
      <c r="J50" s="21">
        <v>-10.6167</v>
      </c>
      <c r="K50" s="21">
        <v>-37.6869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2805109.0</v>
      </c>
      <c r="B51" s="23" t="s">
        <v>4987</v>
      </c>
      <c r="C51" s="24">
        <v>7929.0</v>
      </c>
      <c r="D51" s="24">
        <v>4346.0</v>
      </c>
      <c r="E51" s="24">
        <v>4475.0</v>
      </c>
      <c r="F51" s="24">
        <v>6464.0</v>
      </c>
      <c r="G51" s="24">
        <v>2357.0</v>
      </c>
      <c r="H51" s="24">
        <v>8821.0</v>
      </c>
      <c r="I51" s="25"/>
      <c r="J51" s="26">
        <v>-11.1917</v>
      </c>
      <c r="K51" s="26">
        <v>-37.6739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2805208.0</v>
      </c>
      <c r="B52" s="18" t="s">
        <v>3404</v>
      </c>
      <c r="C52" s="19">
        <v>5244.0</v>
      </c>
      <c r="D52" s="19">
        <v>2925.0</v>
      </c>
      <c r="E52" s="19">
        <v>3048.0</v>
      </c>
      <c r="F52" s="19">
        <v>3319.0</v>
      </c>
      <c r="G52" s="19">
        <v>2654.0</v>
      </c>
      <c r="H52" s="19">
        <v>5973.0</v>
      </c>
      <c r="I52" s="20"/>
      <c r="J52" s="21">
        <v>-10.5672</v>
      </c>
      <c r="K52" s="21">
        <v>-37.7228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2805307.0</v>
      </c>
      <c r="B53" s="23" t="s">
        <v>4989</v>
      </c>
      <c r="C53" s="24">
        <v>7255.0</v>
      </c>
      <c r="D53" s="24">
        <v>4212.0</v>
      </c>
      <c r="E53" s="24">
        <v>4157.0</v>
      </c>
      <c r="F53" s="24">
        <v>4906.0</v>
      </c>
      <c r="G53" s="24">
        <v>3463.0</v>
      </c>
      <c r="H53" s="24">
        <v>8369.0</v>
      </c>
      <c r="I53" s="25"/>
      <c r="J53" s="26">
        <v>-10.7378</v>
      </c>
      <c r="K53" s="26">
        <v>-36.8561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2805406.0</v>
      </c>
      <c r="B54" s="18" t="s">
        <v>4991</v>
      </c>
      <c r="C54" s="19">
        <v>26022.0</v>
      </c>
      <c r="D54" s="19">
        <v>15766.0</v>
      </c>
      <c r="E54" s="19">
        <v>15111.0</v>
      </c>
      <c r="F54" s="19">
        <v>8536.0</v>
      </c>
      <c r="G54" s="19">
        <v>22341.0</v>
      </c>
      <c r="H54" s="19">
        <v>30877.0</v>
      </c>
      <c r="I54" s="20"/>
      <c r="J54" s="21">
        <v>-9.805</v>
      </c>
      <c r="K54" s="21">
        <v>-37.6844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2805505.0</v>
      </c>
      <c r="B55" s="67" t="s">
        <v>4993</v>
      </c>
      <c r="C55" s="68">
        <v>19973.0</v>
      </c>
      <c r="D55" s="68">
        <v>10865.0</v>
      </c>
      <c r="E55" s="68">
        <v>11103.0</v>
      </c>
      <c r="F55" s="68">
        <v>12306.0</v>
      </c>
      <c r="G55" s="68">
        <v>9662.0</v>
      </c>
      <c r="H55" s="68">
        <v>21968.0</v>
      </c>
      <c r="I55" s="25"/>
      <c r="J55" s="26">
        <v>-10.7083</v>
      </c>
      <c r="K55" s="26">
        <v>-38.1833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2805604.0</v>
      </c>
      <c r="B56" s="18" t="s">
        <v>4994</v>
      </c>
      <c r="C56" s="19">
        <v>25664.0</v>
      </c>
      <c r="D56" s="19">
        <v>13876.0</v>
      </c>
      <c r="E56" s="19">
        <v>13248.0</v>
      </c>
      <c r="F56" s="19">
        <v>9929.0</v>
      </c>
      <c r="G56" s="19">
        <v>17195.0</v>
      </c>
      <c r="H56" s="19">
        <v>27124.0</v>
      </c>
      <c r="I56" s="20"/>
      <c r="J56" s="21">
        <v>-9.9172</v>
      </c>
      <c r="K56" s="21">
        <v>-37.2783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2805703.0</v>
      </c>
      <c r="B57" s="23" t="s">
        <v>4996</v>
      </c>
      <c r="C57" s="24">
        <v>27385.0</v>
      </c>
      <c r="D57" s="24">
        <v>13850.0</v>
      </c>
      <c r="E57" s="24">
        <v>14607.0</v>
      </c>
      <c r="F57" s="24">
        <v>24393.0</v>
      </c>
      <c r="G57" s="24">
        <v>4064.0</v>
      </c>
      <c r="H57" s="24">
        <v>28457.0</v>
      </c>
      <c r="I57" s="25"/>
      <c r="J57" s="26">
        <v>-10.2111</v>
      </c>
      <c r="K57" s="26">
        <v>-36.8403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2805802.0</v>
      </c>
      <c r="B58" s="18" t="s">
        <v>4998</v>
      </c>
      <c r="C58" s="19">
        <v>19202.0</v>
      </c>
      <c r="D58" s="19">
        <v>9732.0</v>
      </c>
      <c r="E58" s="19">
        <v>9662.0</v>
      </c>
      <c r="F58" s="19">
        <v>4872.0</v>
      </c>
      <c r="G58" s="19">
        <v>14522.0</v>
      </c>
      <c r="H58" s="19">
        <v>19394.0</v>
      </c>
      <c r="I58" s="20"/>
      <c r="J58" s="21">
        <v>-11.0689</v>
      </c>
      <c r="K58" s="21">
        <v>-37.725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2805901.0</v>
      </c>
      <c r="B59" s="23" t="s">
        <v>4052</v>
      </c>
      <c r="C59" s="24">
        <v>8337.0</v>
      </c>
      <c r="D59" s="24">
        <v>4550.0</v>
      </c>
      <c r="E59" s="24">
        <v>4801.0</v>
      </c>
      <c r="F59" s="24">
        <v>7851.0</v>
      </c>
      <c r="G59" s="24">
        <v>1500.0</v>
      </c>
      <c r="H59" s="24">
        <v>9351.0</v>
      </c>
      <c r="I59" s="25"/>
      <c r="J59" s="26">
        <v>-5.815</v>
      </c>
      <c r="K59" s="26">
        <v>-35.825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2806008.0</v>
      </c>
      <c r="B60" s="18" t="s">
        <v>5000</v>
      </c>
      <c r="C60" s="19">
        <v>15439.0</v>
      </c>
      <c r="D60" s="19">
        <v>8488.0</v>
      </c>
      <c r="E60" s="19">
        <v>8675.0</v>
      </c>
      <c r="F60" s="19">
        <v>11916.0</v>
      </c>
      <c r="G60" s="19">
        <v>5247.0</v>
      </c>
      <c r="H60" s="19">
        <v>17163.0</v>
      </c>
      <c r="I60" s="20"/>
      <c r="J60" s="21">
        <v>-10.5394</v>
      </c>
      <c r="K60" s="21">
        <v>-37.4167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2806107.0</v>
      </c>
      <c r="B61" s="23" t="s">
        <v>5002</v>
      </c>
      <c r="C61" s="24">
        <v>7102.0</v>
      </c>
      <c r="D61" s="24">
        <v>4447.0</v>
      </c>
      <c r="E61" s="24">
        <v>4775.0</v>
      </c>
      <c r="F61" s="24">
        <v>6504.0</v>
      </c>
      <c r="G61" s="24">
        <v>2718.0</v>
      </c>
      <c r="H61" s="24">
        <v>9222.0</v>
      </c>
      <c r="I61" s="25"/>
      <c r="J61" s="26">
        <v>-10.6961</v>
      </c>
      <c r="K61" s="26">
        <v>-37.0306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2806206.0</v>
      </c>
      <c r="B62" s="18" t="s">
        <v>5004</v>
      </c>
      <c r="C62" s="19">
        <v>18876.0</v>
      </c>
      <c r="D62" s="19">
        <v>9658.0</v>
      </c>
      <c r="E62" s="19">
        <v>9704.0</v>
      </c>
      <c r="F62" s="19">
        <v>6691.0</v>
      </c>
      <c r="G62" s="19">
        <v>12671.0</v>
      </c>
      <c r="H62" s="19">
        <v>19362.0</v>
      </c>
      <c r="I62" s="20"/>
      <c r="J62" s="21">
        <v>-11.0319</v>
      </c>
      <c r="K62" s="21">
        <v>-37.475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2806305.0</v>
      </c>
      <c r="B63" s="23" t="s">
        <v>5006</v>
      </c>
      <c r="C63" s="24">
        <v>13948.0</v>
      </c>
      <c r="D63" s="24">
        <v>7141.0</v>
      </c>
      <c r="E63" s="24">
        <v>6773.0</v>
      </c>
      <c r="F63" s="24">
        <v>2915.0</v>
      </c>
      <c r="G63" s="24">
        <v>10999.0</v>
      </c>
      <c r="H63" s="24">
        <v>13914.0</v>
      </c>
      <c r="I63" s="25"/>
      <c r="J63" s="26">
        <v>-11.3508</v>
      </c>
      <c r="K63" s="26">
        <v>-37.4483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2806503.0</v>
      </c>
      <c r="B64" s="18" t="s">
        <v>4775</v>
      </c>
      <c r="C64" s="19">
        <v>3595.0</v>
      </c>
      <c r="D64" s="19">
        <v>1889.0</v>
      </c>
      <c r="E64" s="19">
        <v>1863.0</v>
      </c>
      <c r="F64" s="19">
        <v>2137.0</v>
      </c>
      <c r="G64" s="19">
        <v>1615.0</v>
      </c>
      <c r="H64" s="19">
        <v>3752.0</v>
      </c>
      <c r="I64" s="20"/>
      <c r="J64" s="21">
        <v>-10.6464</v>
      </c>
      <c r="K64" s="21">
        <v>-37.1939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2806404.0</v>
      </c>
      <c r="B65" s="23" t="s">
        <v>5008</v>
      </c>
      <c r="C65" s="24">
        <v>6135.0</v>
      </c>
      <c r="D65" s="24">
        <v>3540.0</v>
      </c>
      <c r="E65" s="24">
        <v>3498.0</v>
      </c>
      <c r="F65" s="24">
        <v>4523.0</v>
      </c>
      <c r="G65" s="24">
        <v>2515.0</v>
      </c>
      <c r="H65" s="24">
        <v>7038.0</v>
      </c>
      <c r="I65" s="25"/>
      <c r="J65" s="26">
        <v>-10.2911</v>
      </c>
      <c r="K65" s="26">
        <v>-36.6081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2806602.0</v>
      </c>
      <c r="B66" s="18" t="s">
        <v>5010</v>
      </c>
      <c r="C66" s="19">
        <v>10670.0</v>
      </c>
      <c r="D66" s="19">
        <v>5604.0</v>
      </c>
      <c r="E66" s="19">
        <v>5785.0</v>
      </c>
      <c r="F66" s="19">
        <v>8202.0</v>
      </c>
      <c r="G66" s="19">
        <v>3187.0</v>
      </c>
      <c r="H66" s="19">
        <v>11389.0</v>
      </c>
      <c r="I66" s="20"/>
      <c r="J66" s="21">
        <v>-10.7889</v>
      </c>
      <c r="K66" s="21">
        <v>-37.0544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2806701.0</v>
      </c>
      <c r="B67" s="23" t="s">
        <v>5012</v>
      </c>
      <c r="C67" s="24">
        <v>64647.0</v>
      </c>
      <c r="D67" s="24">
        <v>38404.0</v>
      </c>
      <c r="E67" s="24">
        <v>40472.0</v>
      </c>
      <c r="F67" s="24">
        <v>66682.0</v>
      </c>
      <c r="G67" s="24">
        <v>12194.0</v>
      </c>
      <c r="H67" s="24">
        <v>78876.0</v>
      </c>
      <c r="I67" s="25"/>
      <c r="J67" s="26">
        <v>-11.0147</v>
      </c>
      <c r="K67" s="26">
        <v>-37.2064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2806800.0</v>
      </c>
      <c r="B68" s="18" t="s">
        <v>972</v>
      </c>
      <c r="C68" s="19">
        <v>9260.0</v>
      </c>
      <c r="D68" s="19">
        <v>5081.0</v>
      </c>
      <c r="E68" s="19">
        <v>5176.0</v>
      </c>
      <c r="F68" s="19">
        <v>5141.0</v>
      </c>
      <c r="G68" s="19">
        <v>5116.0</v>
      </c>
      <c r="H68" s="19">
        <v>10257.0</v>
      </c>
      <c r="I68" s="20"/>
      <c r="J68" s="21">
        <v>-10.7914</v>
      </c>
      <c r="K68" s="21">
        <v>-37.5678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2806909.0</v>
      </c>
      <c r="B69" s="23" t="s">
        <v>2812</v>
      </c>
      <c r="C69" s="24">
        <v>2532.0</v>
      </c>
      <c r="D69" s="24">
        <v>1708.0</v>
      </c>
      <c r="E69" s="24">
        <v>1687.0</v>
      </c>
      <c r="F69" s="24">
        <v>2379.0</v>
      </c>
      <c r="G69" s="24">
        <v>1016.0</v>
      </c>
      <c r="H69" s="24">
        <v>3395.0</v>
      </c>
      <c r="I69" s="25"/>
      <c r="J69" s="26">
        <v>-20.3592</v>
      </c>
      <c r="K69" s="26">
        <v>-50.6967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2807006.0</v>
      </c>
      <c r="B70" s="18" t="s">
        <v>5016</v>
      </c>
      <c r="C70" s="19">
        <v>3447.0</v>
      </c>
      <c r="D70" s="19">
        <v>1843.0</v>
      </c>
      <c r="E70" s="19">
        <v>1859.0</v>
      </c>
      <c r="F70" s="19">
        <v>1751.0</v>
      </c>
      <c r="G70" s="19">
        <v>1951.0</v>
      </c>
      <c r="H70" s="19">
        <v>3702.0</v>
      </c>
      <c r="I70" s="20"/>
      <c r="J70" s="21">
        <v>-10.3881</v>
      </c>
      <c r="K70" s="21">
        <v>-37.3811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2807105.0</v>
      </c>
      <c r="B71" s="23" t="s">
        <v>5018</v>
      </c>
      <c r="C71" s="24">
        <v>36813.0</v>
      </c>
      <c r="D71" s="24">
        <v>18890.0</v>
      </c>
      <c r="E71" s="24">
        <v>19834.0</v>
      </c>
      <c r="F71" s="24">
        <v>20449.0</v>
      </c>
      <c r="G71" s="24">
        <v>18275.0</v>
      </c>
      <c r="H71" s="24">
        <v>38724.0</v>
      </c>
      <c r="I71" s="25"/>
      <c r="J71" s="26">
        <v>-10.7383</v>
      </c>
      <c r="K71" s="26">
        <v>-37.8111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2807204.0</v>
      </c>
      <c r="B72" s="18" t="s">
        <v>5019</v>
      </c>
      <c r="C72" s="19">
        <v>6914.0</v>
      </c>
      <c r="D72" s="19">
        <v>3990.0</v>
      </c>
      <c r="E72" s="19">
        <v>4016.0</v>
      </c>
      <c r="F72" s="19">
        <v>3183.0</v>
      </c>
      <c r="G72" s="19">
        <v>4823.0</v>
      </c>
      <c r="H72" s="19">
        <v>8006.0</v>
      </c>
      <c r="I72" s="20"/>
      <c r="J72" s="21">
        <v>-10.6039</v>
      </c>
      <c r="K72" s="21">
        <v>-37.1128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2807303.0</v>
      </c>
      <c r="B73" s="23" t="s">
        <v>5022</v>
      </c>
      <c r="C73" s="24">
        <v>2638.0</v>
      </c>
      <c r="D73" s="24">
        <v>1476.0</v>
      </c>
      <c r="E73" s="24">
        <v>1481.0</v>
      </c>
      <c r="F73" s="24">
        <v>1127.0</v>
      </c>
      <c r="G73" s="24">
        <v>1830.0</v>
      </c>
      <c r="H73" s="24">
        <v>2957.0</v>
      </c>
      <c r="I73" s="25"/>
      <c r="J73" s="26">
        <v>-10.2083</v>
      </c>
      <c r="K73" s="26">
        <v>-36.8839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2807402.0</v>
      </c>
      <c r="B74" s="18" t="s">
        <v>5023</v>
      </c>
      <c r="C74" s="19">
        <v>43172.0</v>
      </c>
      <c r="D74" s="19">
        <v>23464.0</v>
      </c>
      <c r="E74" s="19">
        <v>24575.0</v>
      </c>
      <c r="F74" s="19">
        <v>32223.0</v>
      </c>
      <c r="G74" s="19">
        <v>15816.0</v>
      </c>
      <c r="H74" s="19">
        <v>48039.0</v>
      </c>
      <c r="I74" s="20"/>
      <c r="J74" s="21">
        <v>-11.1839</v>
      </c>
      <c r="K74" s="21">
        <v>-37.9983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2807501.0</v>
      </c>
      <c r="B75" s="23" t="s">
        <v>5026</v>
      </c>
      <c r="C75" s="24">
        <v>12840.0</v>
      </c>
      <c r="D75" s="24">
        <v>6540.0</v>
      </c>
      <c r="E75" s="24">
        <v>6333.0</v>
      </c>
      <c r="F75" s="24">
        <v>4814.0</v>
      </c>
      <c r="G75" s="24">
        <v>8059.0</v>
      </c>
      <c r="H75" s="24">
        <v>12873.0</v>
      </c>
      <c r="I75" s="25"/>
      <c r="J75" s="26">
        <v>-11.3733</v>
      </c>
      <c r="K75" s="26">
        <v>-37.8406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36">
        <v>2807600.0</v>
      </c>
      <c r="B76" s="137" t="s">
        <v>5028</v>
      </c>
      <c r="C76" s="138">
        <v>19214.0</v>
      </c>
      <c r="D76" s="138">
        <v>11110.0</v>
      </c>
      <c r="E76" s="138">
        <v>11550.0</v>
      </c>
      <c r="F76" s="138">
        <v>13932.0</v>
      </c>
      <c r="G76" s="138">
        <v>8728.0</v>
      </c>
      <c r="H76" s="138">
        <v>22660.0</v>
      </c>
      <c r="I76" s="20"/>
      <c r="J76" s="21">
        <v>-11.3833</v>
      </c>
      <c r="K76" s="21">
        <v>-37.6578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70" t="s">
        <v>81</v>
      </c>
      <c r="B77" s="71" t="s">
        <v>77</v>
      </c>
      <c r="C77" s="72">
        <f t="shared" ref="C77:H77" si="1">SUM(C2:C76)</f>
        <v>1784475</v>
      </c>
      <c r="D77" s="72">
        <f t="shared" si="1"/>
        <v>1005049</v>
      </c>
      <c r="E77" s="72">
        <f t="shared" si="1"/>
        <v>1062982</v>
      </c>
      <c r="F77" s="72">
        <f t="shared" si="1"/>
        <v>1520243</v>
      </c>
      <c r="G77" s="72">
        <f t="shared" si="1"/>
        <v>547788</v>
      </c>
      <c r="H77" s="72">
        <f t="shared" si="1"/>
        <v>2068031</v>
      </c>
      <c r="I77" s="73">
        <f>COUNTA($A$2:A76)</f>
        <v>75</v>
      </c>
      <c r="J77" s="74"/>
      <c r="K77" s="74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9.5" customHeight="1">
      <c r="A78" s="139" t="s">
        <v>5034</v>
      </c>
      <c r="B78" s="132"/>
      <c r="C78" s="146"/>
      <c r="D78" s="146"/>
      <c r="E78" s="146"/>
      <c r="F78" s="146"/>
      <c r="G78" s="146"/>
      <c r="H78" s="146"/>
      <c r="I78" s="132"/>
      <c r="J78" s="26"/>
      <c r="K78" s="26"/>
      <c r="L78" s="132"/>
      <c r="M78" s="132"/>
      <c r="N78" s="132"/>
      <c r="O78" s="132"/>
      <c r="P78" s="132"/>
      <c r="Q78" s="132"/>
      <c r="R78" s="132"/>
      <c r="S78" s="132"/>
      <c r="T78" s="132"/>
      <c r="U78" s="132"/>
      <c r="V78" s="132"/>
      <c r="W78" s="132"/>
      <c r="X78" s="132"/>
      <c r="Y78" s="132"/>
      <c r="Z78" s="132"/>
    </row>
    <row r="79" ht="12.0" customHeight="1">
      <c r="A79" s="78"/>
      <c r="B79" s="78"/>
      <c r="C79" s="79"/>
      <c r="D79" s="79"/>
      <c r="E79" s="79"/>
      <c r="F79" s="79"/>
      <c r="G79" s="79"/>
      <c r="H79" s="79"/>
      <c r="I79" s="4"/>
      <c r="J79" s="77"/>
      <c r="K79" s="7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2.0" customHeight="1">
      <c r="A80" s="78"/>
      <c r="B80" s="78"/>
      <c r="C80" s="79"/>
      <c r="D80" s="79"/>
      <c r="E80" s="79"/>
      <c r="F80" s="79"/>
      <c r="G80" s="79"/>
      <c r="H80" s="79"/>
      <c r="I80" s="4"/>
      <c r="J80" s="77"/>
      <c r="K80" s="7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2.0" customHeight="1">
      <c r="A81" s="78"/>
      <c r="B81" s="78"/>
      <c r="C81" s="79"/>
      <c r="D81" s="79"/>
      <c r="E81" s="79"/>
      <c r="F81" s="79"/>
      <c r="G81" s="79"/>
      <c r="H81" s="79"/>
      <c r="I81" s="4"/>
      <c r="J81" s="77"/>
      <c r="K81" s="7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2.0" customHeight="1">
      <c r="A82" s="78"/>
      <c r="B82" s="78"/>
      <c r="C82" s="79"/>
      <c r="D82" s="79"/>
      <c r="E82" s="79"/>
      <c r="F82" s="79"/>
      <c r="G82" s="79"/>
      <c r="H82" s="79"/>
      <c r="I82" s="4"/>
      <c r="J82" s="77"/>
      <c r="K82" s="7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2.0" customHeight="1">
      <c r="A83" s="78"/>
      <c r="B83" s="78"/>
      <c r="C83" s="79"/>
      <c r="D83" s="79"/>
      <c r="E83" s="79"/>
      <c r="F83" s="79"/>
      <c r="G83" s="79"/>
      <c r="H83" s="79"/>
      <c r="I83" s="4"/>
      <c r="J83" s="77"/>
      <c r="K83" s="7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2.0" customHeight="1">
      <c r="A84" s="78"/>
      <c r="B84" s="78"/>
      <c r="C84" s="79"/>
      <c r="D84" s="79"/>
      <c r="E84" s="79"/>
      <c r="F84" s="79"/>
      <c r="G84" s="79"/>
      <c r="H84" s="79"/>
      <c r="I84" s="4"/>
      <c r="J84" s="77"/>
      <c r="K84" s="7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2.0" customHeight="1">
      <c r="A85" s="78"/>
      <c r="B85" s="78"/>
      <c r="C85" s="79"/>
      <c r="D85" s="79"/>
      <c r="E85" s="79"/>
      <c r="F85" s="79"/>
      <c r="G85" s="79"/>
      <c r="H85" s="79"/>
      <c r="I85" s="4"/>
      <c r="J85" s="77"/>
      <c r="K85" s="7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78"/>
      <c r="B86" s="78"/>
      <c r="C86" s="79"/>
      <c r="D86" s="79"/>
      <c r="E86" s="79"/>
      <c r="F86" s="79"/>
      <c r="G86" s="79"/>
      <c r="H86" s="79"/>
      <c r="I86" s="4"/>
      <c r="J86" s="77"/>
      <c r="K86" s="7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78"/>
      <c r="B87" s="78"/>
      <c r="C87" s="79"/>
      <c r="D87" s="79"/>
      <c r="E87" s="79"/>
      <c r="F87" s="79"/>
      <c r="G87" s="79"/>
      <c r="H87" s="79"/>
      <c r="I87" s="4"/>
      <c r="J87" s="77"/>
      <c r="K87" s="7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78"/>
      <c r="B88" s="78"/>
      <c r="C88" s="79"/>
      <c r="D88" s="79"/>
      <c r="E88" s="79"/>
      <c r="F88" s="79"/>
      <c r="G88" s="79"/>
      <c r="H88" s="79"/>
      <c r="I88" s="4"/>
      <c r="J88" s="77"/>
      <c r="K88" s="7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78"/>
      <c r="B89" s="78"/>
      <c r="C89" s="79"/>
      <c r="D89" s="79"/>
      <c r="E89" s="79"/>
      <c r="F89" s="79"/>
      <c r="G89" s="79"/>
      <c r="H89" s="79"/>
      <c r="I89" s="4"/>
      <c r="J89" s="77"/>
      <c r="K89" s="7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78"/>
      <c r="B90" s="78"/>
      <c r="C90" s="79"/>
      <c r="D90" s="79"/>
      <c r="E90" s="79"/>
      <c r="F90" s="79"/>
      <c r="G90" s="79"/>
      <c r="H90" s="79"/>
      <c r="I90" s="4"/>
      <c r="J90" s="77"/>
      <c r="K90" s="7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78"/>
      <c r="B91" s="78"/>
      <c r="C91" s="79"/>
      <c r="D91" s="79"/>
      <c r="E91" s="79"/>
      <c r="F91" s="79"/>
      <c r="G91" s="79"/>
      <c r="H91" s="79"/>
      <c r="I91" s="4"/>
      <c r="J91" s="77"/>
      <c r="K91" s="7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78"/>
      <c r="B92" s="78"/>
      <c r="C92" s="79"/>
      <c r="D92" s="79"/>
      <c r="E92" s="79"/>
      <c r="F92" s="79"/>
      <c r="G92" s="79"/>
      <c r="H92" s="79"/>
      <c r="I92" s="4"/>
      <c r="J92" s="77"/>
      <c r="K92" s="7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78"/>
      <c r="B93" s="78"/>
      <c r="C93" s="79"/>
      <c r="D93" s="79"/>
      <c r="E93" s="79"/>
      <c r="F93" s="79"/>
      <c r="G93" s="79"/>
      <c r="H93" s="79"/>
      <c r="I93" s="4"/>
      <c r="J93" s="77"/>
      <c r="K93" s="7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78"/>
      <c r="B94" s="78"/>
      <c r="C94" s="79"/>
      <c r="D94" s="79"/>
      <c r="E94" s="79"/>
      <c r="F94" s="79"/>
      <c r="G94" s="79"/>
      <c r="H94" s="79"/>
      <c r="I94" s="4"/>
      <c r="J94" s="77"/>
      <c r="K94" s="7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78"/>
      <c r="B95" s="78"/>
      <c r="C95" s="79"/>
      <c r="D95" s="79"/>
      <c r="E95" s="79"/>
      <c r="F95" s="79"/>
      <c r="G95" s="79"/>
      <c r="H95" s="79"/>
      <c r="I95" s="4"/>
      <c r="J95" s="77"/>
      <c r="K95" s="7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78"/>
      <c r="B96" s="78"/>
      <c r="C96" s="79"/>
      <c r="D96" s="79"/>
      <c r="E96" s="79"/>
      <c r="F96" s="79"/>
      <c r="G96" s="79"/>
      <c r="H96" s="79"/>
      <c r="I96" s="4"/>
      <c r="J96" s="77"/>
      <c r="K96" s="7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78"/>
      <c r="B97" s="78"/>
      <c r="C97" s="79"/>
      <c r="D97" s="79"/>
      <c r="E97" s="79"/>
      <c r="F97" s="79"/>
      <c r="G97" s="79"/>
      <c r="H97" s="79"/>
      <c r="I97" s="4"/>
      <c r="J97" s="77"/>
      <c r="K97" s="7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78"/>
      <c r="B98" s="78"/>
      <c r="C98" s="79"/>
      <c r="D98" s="79"/>
      <c r="E98" s="79"/>
      <c r="F98" s="79"/>
      <c r="G98" s="79"/>
      <c r="H98" s="79"/>
      <c r="I98" s="4"/>
      <c r="J98" s="77"/>
      <c r="K98" s="7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78"/>
      <c r="B99" s="78"/>
      <c r="C99" s="79"/>
      <c r="D99" s="79"/>
      <c r="E99" s="79"/>
      <c r="F99" s="79"/>
      <c r="G99" s="79"/>
      <c r="H99" s="79"/>
      <c r="I99" s="4"/>
      <c r="J99" s="77"/>
      <c r="K99" s="7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78"/>
      <c r="B100" s="78"/>
      <c r="C100" s="79"/>
      <c r="D100" s="79"/>
      <c r="E100" s="79"/>
      <c r="F100" s="79"/>
      <c r="G100" s="79"/>
      <c r="H100" s="79"/>
      <c r="I100" s="4"/>
      <c r="J100" s="77"/>
      <c r="K100" s="7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78"/>
      <c r="B101" s="78"/>
      <c r="C101" s="79"/>
      <c r="D101" s="79"/>
      <c r="E101" s="79"/>
      <c r="F101" s="79"/>
      <c r="G101" s="79"/>
      <c r="H101" s="79"/>
      <c r="I101" s="4"/>
      <c r="J101" s="77"/>
      <c r="K101" s="7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78"/>
      <c r="B102" s="78"/>
      <c r="C102" s="79"/>
      <c r="D102" s="79"/>
      <c r="E102" s="79"/>
      <c r="F102" s="79"/>
      <c r="G102" s="79"/>
      <c r="H102" s="79"/>
      <c r="I102" s="4"/>
      <c r="J102" s="77"/>
      <c r="K102" s="7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78"/>
      <c r="B103" s="78"/>
      <c r="C103" s="79"/>
      <c r="D103" s="79"/>
      <c r="E103" s="79"/>
      <c r="F103" s="79"/>
      <c r="G103" s="79"/>
      <c r="H103" s="79"/>
      <c r="I103" s="4"/>
      <c r="J103" s="77"/>
      <c r="K103" s="7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78"/>
      <c r="B104" s="78"/>
      <c r="C104" s="79"/>
      <c r="D104" s="79"/>
      <c r="E104" s="79"/>
      <c r="F104" s="79"/>
      <c r="G104" s="79"/>
      <c r="H104" s="79"/>
      <c r="I104" s="4"/>
      <c r="J104" s="77"/>
      <c r="K104" s="7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78"/>
      <c r="B105" s="78"/>
      <c r="C105" s="79"/>
      <c r="D105" s="79"/>
      <c r="E105" s="79"/>
      <c r="F105" s="79"/>
      <c r="G105" s="79"/>
      <c r="H105" s="79"/>
      <c r="I105" s="4"/>
      <c r="J105" s="77"/>
      <c r="K105" s="7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78"/>
      <c r="B106" s="78"/>
      <c r="C106" s="79"/>
      <c r="D106" s="79"/>
      <c r="E106" s="79"/>
      <c r="F106" s="79"/>
      <c r="G106" s="79"/>
      <c r="H106" s="79"/>
      <c r="I106" s="4"/>
      <c r="J106" s="77"/>
      <c r="K106" s="7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78"/>
      <c r="B107" s="78"/>
      <c r="C107" s="79"/>
      <c r="D107" s="79"/>
      <c r="E107" s="79"/>
      <c r="F107" s="79"/>
      <c r="G107" s="79"/>
      <c r="H107" s="79"/>
      <c r="I107" s="4"/>
      <c r="J107" s="77"/>
      <c r="K107" s="7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78"/>
      <c r="B108" s="78"/>
      <c r="C108" s="79"/>
      <c r="D108" s="79"/>
      <c r="E108" s="79"/>
      <c r="F108" s="79"/>
      <c r="G108" s="79"/>
      <c r="H108" s="79"/>
      <c r="I108" s="4"/>
      <c r="J108" s="77"/>
      <c r="K108" s="7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78"/>
      <c r="B109" s="78"/>
      <c r="C109" s="79"/>
      <c r="D109" s="79"/>
      <c r="E109" s="79"/>
      <c r="F109" s="79"/>
      <c r="G109" s="79"/>
      <c r="H109" s="79"/>
      <c r="I109" s="4"/>
      <c r="J109" s="77"/>
      <c r="K109" s="7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78"/>
      <c r="B110" s="78"/>
      <c r="C110" s="79"/>
      <c r="D110" s="79"/>
      <c r="E110" s="79"/>
      <c r="F110" s="79"/>
      <c r="G110" s="79"/>
      <c r="H110" s="79"/>
      <c r="I110" s="4"/>
      <c r="J110" s="77"/>
      <c r="K110" s="7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78"/>
      <c r="B111" s="78"/>
      <c r="C111" s="79"/>
      <c r="D111" s="79"/>
      <c r="E111" s="79"/>
      <c r="F111" s="79"/>
      <c r="G111" s="79"/>
      <c r="H111" s="79"/>
      <c r="I111" s="4"/>
      <c r="J111" s="77"/>
      <c r="K111" s="7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78"/>
      <c r="B112" s="78"/>
      <c r="C112" s="79"/>
      <c r="D112" s="79"/>
      <c r="E112" s="79"/>
      <c r="F112" s="79"/>
      <c r="G112" s="79"/>
      <c r="H112" s="79"/>
      <c r="I112" s="4"/>
      <c r="J112" s="77"/>
      <c r="K112" s="7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78"/>
      <c r="B113" s="78"/>
      <c r="C113" s="79"/>
      <c r="D113" s="79"/>
      <c r="E113" s="79"/>
      <c r="F113" s="79"/>
      <c r="G113" s="79"/>
      <c r="H113" s="79"/>
      <c r="I113" s="4"/>
      <c r="J113" s="77"/>
      <c r="K113" s="7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78"/>
      <c r="B114" s="78"/>
      <c r="C114" s="79"/>
      <c r="D114" s="79"/>
      <c r="E114" s="79"/>
      <c r="F114" s="79"/>
      <c r="G114" s="79"/>
      <c r="H114" s="79"/>
      <c r="I114" s="4"/>
      <c r="J114" s="77"/>
      <c r="K114" s="7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78"/>
      <c r="B115" s="78"/>
      <c r="C115" s="79"/>
      <c r="D115" s="79"/>
      <c r="E115" s="79"/>
      <c r="F115" s="79"/>
      <c r="G115" s="79"/>
      <c r="H115" s="79"/>
      <c r="I115" s="4"/>
      <c r="J115" s="77"/>
      <c r="K115" s="7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78"/>
      <c r="B116" s="78"/>
      <c r="C116" s="79"/>
      <c r="D116" s="79"/>
      <c r="E116" s="79"/>
      <c r="F116" s="79"/>
      <c r="G116" s="79"/>
      <c r="H116" s="79"/>
      <c r="I116" s="4"/>
      <c r="J116" s="77"/>
      <c r="K116" s="7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78"/>
      <c r="B117" s="78"/>
      <c r="C117" s="79"/>
      <c r="D117" s="79"/>
      <c r="E117" s="79"/>
      <c r="F117" s="79"/>
      <c r="G117" s="79"/>
      <c r="H117" s="79"/>
      <c r="I117" s="4"/>
      <c r="J117" s="77"/>
      <c r="K117" s="7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78"/>
      <c r="B118" s="78"/>
      <c r="C118" s="79"/>
      <c r="D118" s="79"/>
      <c r="E118" s="79"/>
      <c r="F118" s="79"/>
      <c r="G118" s="79"/>
      <c r="H118" s="79"/>
      <c r="I118" s="4"/>
      <c r="J118" s="77"/>
      <c r="K118" s="7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78"/>
      <c r="B119" s="78"/>
      <c r="C119" s="79"/>
      <c r="D119" s="79"/>
      <c r="E119" s="79"/>
      <c r="F119" s="79"/>
      <c r="G119" s="79"/>
      <c r="H119" s="79"/>
      <c r="I119" s="4"/>
      <c r="J119" s="77"/>
      <c r="K119" s="7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78"/>
      <c r="B120" s="78"/>
      <c r="C120" s="79"/>
      <c r="D120" s="79"/>
      <c r="E120" s="79"/>
      <c r="F120" s="79"/>
      <c r="G120" s="79"/>
      <c r="H120" s="79"/>
      <c r="I120" s="4"/>
      <c r="J120" s="77"/>
      <c r="K120" s="7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78"/>
      <c r="B121" s="78"/>
      <c r="C121" s="79"/>
      <c r="D121" s="79"/>
      <c r="E121" s="79"/>
      <c r="F121" s="79"/>
      <c r="G121" s="79"/>
      <c r="H121" s="79"/>
      <c r="I121" s="4"/>
      <c r="J121" s="77"/>
      <c r="K121" s="7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78"/>
      <c r="B122" s="78"/>
      <c r="C122" s="79"/>
      <c r="D122" s="79"/>
      <c r="E122" s="79"/>
      <c r="F122" s="79"/>
      <c r="G122" s="79"/>
      <c r="H122" s="79"/>
      <c r="I122" s="4"/>
      <c r="J122" s="77"/>
      <c r="K122" s="7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78"/>
      <c r="B123" s="78"/>
      <c r="C123" s="79"/>
      <c r="D123" s="79"/>
      <c r="E123" s="79"/>
      <c r="F123" s="79"/>
      <c r="G123" s="79"/>
      <c r="H123" s="79"/>
      <c r="I123" s="4"/>
      <c r="J123" s="77"/>
      <c r="K123" s="7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78"/>
      <c r="B124" s="78"/>
      <c r="C124" s="79"/>
      <c r="D124" s="79"/>
      <c r="E124" s="79"/>
      <c r="F124" s="79"/>
      <c r="G124" s="79"/>
      <c r="H124" s="79"/>
      <c r="I124" s="4"/>
      <c r="J124" s="77"/>
      <c r="K124" s="7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78"/>
      <c r="B125" s="78"/>
      <c r="C125" s="79"/>
      <c r="D125" s="79"/>
      <c r="E125" s="79"/>
      <c r="F125" s="79"/>
      <c r="G125" s="79"/>
      <c r="H125" s="79"/>
      <c r="I125" s="4"/>
      <c r="J125" s="77"/>
      <c r="K125" s="7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78"/>
      <c r="B126" s="78"/>
      <c r="C126" s="79"/>
      <c r="D126" s="79"/>
      <c r="E126" s="79"/>
      <c r="F126" s="79"/>
      <c r="G126" s="79"/>
      <c r="H126" s="79"/>
      <c r="I126" s="4"/>
      <c r="J126" s="77"/>
      <c r="K126" s="7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78"/>
      <c r="B127" s="78"/>
      <c r="C127" s="79"/>
      <c r="D127" s="79"/>
      <c r="E127" s="79"/>
      <c r="F127" s="79"/>
      <c r="G127" s="79"/>
      <c r="H127" s="79"/>
      <c r="I127" s="4"/>
      <c r="J127" s="77"/>
      <c r="K127" s="7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78"/>
      <c r="B128" s="78"/>
      <c r="C128" s="79"/>
      <c r="D128" s="79"/>
      <c r="E128" s="79"/>
      <c r="F128" s="79"/>
      <c r="G128" s="79"/>
      <c r="H128" s="79"/>
      <c r="I128" s="4"/>
      <c r="J128" s="77"/>
      <c r="K128" s="7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78"/>
      <c r="B129" s="78"/>
      <c r="C129" s="79"/>
      <c r="D129" s="79"/>
      <c r="E129" s="79"/>
      <c r="F129" s="79"/>
      <c r="G129" s="79"/>
      <c r="H129" s="79"/>
      <c r="I129" s="4"/>
      <c r="J129" s="77"/>
      <c r="K129" s="7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78"/>
      <c r="B130" s="78"/>
      <c r="C130" s="79"/>
      <c r="D130" s="79"/>
      <c r="E130" s="79"/>
      <c r="F130" s="79"/>
      <c r="G130" s="79"/>
      <c r="H130" s="79"/>
      <c r="I130" s="4"/>
      <c r="J130" s="77"/>
      <c r="K130" s="7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78"/>
      <c r="B131" s="78"/>
      <c r="C131" s="79"/>
      <c r="D131" s="79"/>
      <c r="E131" s="79"/>
      <c r="F131" s="79"/>
      <c r="G131" s="79"/>
      <c r="H131" s="79"/>
      <c r="I131" s="4"/>
      <c r="J131" s="77"/>
      <c r="K131" s="7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78"/>
      <c r="B132" s="78"/>
      <c r="C132" s="79"/>
      <c r="D132" s="79"/>
      <c r="E132" s="79"/>
      <c r="F132" s="79"/>
      <c r="G132" s="79"/>
      <c r="H132" s="79"/>
      <c r="I132" s="4"/>
      <c r="J132" s="77"/>
      <c r="K132" s="7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78"/>
      <c r="B133" s="78"/>
      <c r="C133" s="79"/>
      <c r="D133" s="79"/>
      <c r="E133" s="79"/>
      <c r="F133" s="79"/>
      <c r="G133" s="79"/>
      <c r="H133" s="79"/>
      <c r="I133" s="4"/>
      <c r="J133" s="77"/>
      <c r="K133" s="7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78"/>
      <c r="B134" s="78"/>
      <c r="C134" s="79"/>
      <c r="D134" s="79"/>
      <c r="E134" s="79"/>
      <c r="F134" s="79"/>
      <c r="G134" s="79"/>
      <c r="H134" s="79"/>
      <c r="I134" s="4"/>
      <c r="J134" s="77"/>
      <c r="K134" s="7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78"/>
      <c r="B135" s="78"/>
      <c r="C135" s="79"/>
      <c r="D135" s="79"/>
      <c r="E135" s="79"/>
      <c r="F135" s="79"/>
      <c r="G135" s="79"/>
      <c r="H135" s="79"/>
      <c r="I135" s="4"/>
      <c r="J135" s="77"/>
      <c r="K135" s="7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78"/>
      <c r="B136" s="78"/>
      <c r="C136" s="79"/>
      <c r="D136" s="79"/>
      <c r="E136" s="79"/>
      <c r="F136" s="79"/>
      <c r="G136" s="79"/>
      <c r="H136" s="79"/>
      <c r="I136" s="4"/>
      <c r="J136" s="77"/>
      <c r="K136" s="7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78"/>
      <c r="B137" s="78"/>
      <c r="C137" s="79"/>
      <c r="D137" s="79"/>
      <c r="E137" s="79"/>
      <c r="F137" s="79"/>
      <c r="G137" s="79"/>
      <c r="H137" s="79"/>
      <c r="I137" s="4"/>
      <c r="J137" s="77"/>
      <c r="K137" s="7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78"/>
      <c r="B138" s="78"/>
      <c r="C138" s="79"/>
      <c r="D138" s="79"/>
      <c r="E138" s="79"/>
      <c r="F138" s="79"/>
      <c r="G138" s="79"/>
      <c r="H138" s="79"/>
      <c r="I138" s="4"/>
      <c r="J138" s="77"/>
      <c r="K138" s="7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78"/>
      <c r="B139" s="78"/>
      <c r="C139" s="79"/>
      <c r="D139" s="79"/>
      <c r="E139" s="79"/>
      <c r="F139" s="79"/>
      <c r="G139" s="79"/>
      <c r="H139" s="79"/>
      <c r="I139" s="4"/>
      <c r="J139" s="77"/>
      <c r="K139" s="7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78"/>
      <c r="B140" s="78"/>
      <c r="C140" s="79"/>
      <c r="D140" s="79"/>
      <c r="E140" s="79"/>
      <c r="F140" s="79"/>
      <c r="G140" s="79"/>
      <c r="H140" s="79"/>
      <c r="I140" s="4"/>
      <c r="J140" s="77"/>
      <c r="K140" s="7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78"/>
      <c r="B141" s="78"/>
      <c r="C141" s="79"/>
      <c r="D141" s="79"/>
      <c r="E141" s="79"/>
      <c r="F141" s="79"/>
      <c r="G141" s="79"/>
      <c r="H141" s="79"/>
      <c r="I141" s="4"/>
      <c r="J141" s="77"/>
      <c r="K141" s="7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78"/>
      <c r="B142" s="78"/>
      <c r="C142" s="79"/>
      <c r="D142" s="79"/>
      <c r="E142" s="79"/>
      <c r="F142" s="79"/>
      <c r="G142" s="79"/>
      <c r="H142" s="79"/>
      <c r="I142" s="4"/>
      <c r="J142" s="77"/>
      <c r="K142" s="7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2010&amp;CSERGIPE&amp;RDE</oddHeader>
  </headerFooter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26.29"/>
    <col customWidth="1" min="3" max="3" width="14.71"/>
    <col customWidth="1" min="4" max="4" width="15.43"/>
    <col customWidth="1" min="5" max="5" width="16.71"/>
    <col customWidth="1" min="6" max="6" width="15.71"/>
    <col customWidth="1" min="7" max="7" width="17.43"/>
    <col customWidth="1" min="8" max="8" width="15.29"/>
    <col customWidth="1" min="9" max="9" width="9.14"/>
    <col customWidth="1" min="10" max="10" width="10.29"/>
    <col customWidth="1" min="11" max="11" width="11.57"/>
    <col customWidth="1" min="12" max="26" width="8.0"/>
  </cols>
  <sheetData>
    <row r="1" ht="84.75" customHeight="1">
      <c r="A1" s="11" t="s">
        <v>23</v>
      </c>
      <c r="B1" s="11" t="s">
        <v>29</v>
      </c>
      <c r="C1" s="13" t="s">
        <v>3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9</v>
      </c>
      <c r="I1" s="15" t="s">
        <v>35</v>
      </c>
      <c r="J1" s="16" t="s">
        <v>38</v>
      </c>
      <c r="K1" s="16" t="s">
        <v>41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75" customHeight="1">
      <c r="A2" s="17">
        <v>1700251.0</v>
      </c>
      <c r="B2" s="18" t="s">
        <v>5372</v>
      </c>
      <c r="C2" s="19">
        <v>2189.0</v>
      </c>
      <c r="D2" s="19">
        <v>1258.0</v>
      </c>
      <c r="E2" s="19">
        <v>1129.0</v>
      </c>
      <c r="F2" s="19">
        <v>1476.0</v>
      </c>
      <c r="G2" s="19">
        <v>911.0</v>
      </c>
      <c r="H2" s="19">
        <v>2387.0</v>
      </c>
      <c r="I2" s="20"/>
      <c r="J2" s="21">
        <v>-9.6214</v>
      </c>
      <c r="K2" s="21">
        <v>-49.1508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5.75" customHeight="1">
      <c r="A3" s="22">
        <v>1700301.0</v>
      </c>
      <c r="B3" s="23" t="s">
        <v>5375</v>
      </c>
      <c r="C3" s="24">
        <v>3145.0</v>
      </c>
      <c r="D3" s="24">
        <v>2617.0</v>
      </c>
      <c r="E3" s="24">
        <v>2541.0</v>
      </c>
      <c r="F3" s="24">
        <v>4138.0</v>
      </c>
      <c r="G3" s="24">
        <v>1020.0</v>
      </c>
      <c r="H3" s="24">
        <v>5158.0</v>
      </c>
      <c r="I3" s="25"/>
      <c r="J3" s="26">
        <v>-6.5625</v>
      </c>
      <c r="K3" s="26">
        <v>-47.4664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15.75" customHeight="1">
      <c r="A4" s="17">
        <v>1700350.0</v>
      </c>
      <c r="B4" s="18" t="s">
        <v>5377</v>
      </c>
      <c r="C4" s="19">
        <v>6177.0</v>
      </c>
      <c r="D4" s="19">
        <v>2899.0</v>
      </c>
      <c r="E4" s="19">
        <v>2764.0</v>
      </c>
      <c r="F4" s="19">
        <v>4756.0</v>
      </c>
      <c r="G4" s="19">
        <v>907.0</v>
      </c>
      <c r="H4" s="19">
        <v>5663.0</v>
      </c>
      <c r="I4" s="20"/>
      <c r="J4" s="21">
        <v>-11.3061</v>
      </c>
      <c r="K4" s="21">
        <v>-48.9358</v>
      </c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5.75" customHeight="1">
      <c r="A5" s="22">
        <v>1700400.0</v>
      </c>
      <c r="B5" s="23" t="s">
        <v>5381</v>
      </c>
      <c r="C5" s="24">
        <v>8474.0</v>
      </c>
      <c r="D5" s="24">
        <v>3973.0</v>
      </c>
      <c r="E5" s="24">
        <v>3622.0</v>
      </c>
      <c r="F5" s="24">
        <v>6016.0</v>
      </c>
      <c r="G5" s="24">
        <v>1579.0</v>
      </c>
      <c r="H5" s="24">
        <v>7595.0</v>
      </c>
      <c r="I5" s="25"/>
      <c r="J5" s="26">
        <v>-11.5736</v>
      </c>
      <c r="K5" s="26">
        <v>-47.1703</v>
      </c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5.75" customHeight="1">
      <c r="A6" s="17">
        <v>1700707.0</v>
      </c>
      <c r="B6" s="18" t="s">
        <v>3933</v>
      </c>
      <c r="C6" s="19">
        <v>8508.0</v>
      </c>
      <c r="D6" s="19">
        <v>4256.0</v>
      </c>
      <c r="E6" s="19">
        <v>4124.0</v>
      </c>
      <c r="F6" s="19">
        <v>7771.0</v>
      </c>
      <c r="G6" s="19">
        <v>609.0</v>
      </c>
      <c r="H6" s="19">
        <v>8380.0</v>
      </c>
      <c r="I6" s="20"/>
      <c r="J6" s="21">
        <v>-12.48</v>
      </c>
      <c r="K6" s="21">
        <v>-49.1247</v>
      </c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5.75" customHeight="1">
      <c r="A7" s="22">
        <v>1701002.0</v>
      </c>
      <c r="B7" s="23" t="s">
        <v>5384</v>
      </c>
      <c r="C7" s="24">
        <v>10512.0</v>
      </c>
      <c r="D7" s="24">
        <v>4985.0</v>
      </c>
      <c r="E7" s="24">
        <v>4888.0</v>
      </c>
      <c r="F7" s="24">
        <v>8151.0</v>
      </c>
      <c r="G7" s="24">
        <v>1722.0</v>
      </c>
      <c r="H7" s="24">
        <v>9873.0</v>
      </c>
      <c r="I7" s="25"/>
      <c r="J7" s="26">
        <v>-6.3653</v>
      </c>
      <c r="K7" s="26">
        <v>-48.0728</v>
      </c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15.75" customHeight="1">
      <c r="A8" s="17">
        <v>1701051.0</v>
      </c>
      <c r="B8" s="18" t="s">
        <v>5385</v>
      </c>
      <c r="C8" s="19">
        <v>2889.0</v>
      </c>
      <c r="D8" s="19">
        <v>1669.0</v>
      </c>
      <c r="E8" s="19">
        <v>1500.0</v>
      </c>
      <c r="F8" s="19">
        <v>1937.0</v>
      </c>
      <c r="G8" s="19">
        <v>1232.0</v>
      </c>
      <c r="H8" s="19">
        <v>3169.0</v>
      </c>
      <c r="I8" s="20"/>
      <c r="J8" s="21">
        <v>-6.3892</v>
      </c>
      <c r="K8" s="21">
        <v>-47.8644</v>
      </c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5.75" customHeight="1">
      <c r="A9" s="22">
        <v>1701101.0</v>
      </c>
      <c r="B9" s="23" t="s">
        <v>5388</v>
      </c>
      <c r="C9" s="24">
        <v>3517.0</v>
      </c>
      <c r="D9" s="24">
        <v>2168.0</v>
      </c>
      <c r="E9" s="24">
        <v>2045.0</v>
      </c>
      <c r="F9" s="24">
        <v>3313.0</v>
      </c>
      <c r="G9" s="24">
        <v>900.0</v>
      </c>
      <c r="H9" s="24">
        <v>4213.0</v>
      </c>
      <c r="I9" s="25"/>
      <c r="J9" s="26">
        <v>-9.9517</v>
      </c>
      <c r="K9" s="26">
        <v>-47.9722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15.75" customHeight="1">
      <c r="A10" s="17">
        <v>1701309.0</v>
      </c>
      <c r="B10" s="18" t="s">
        <v>5390</v>
      </c>
      <c r="C10" s="19">
        <v>6180.0</v>
      </c>
      <c r="D10" s="19">
        <v>3138.0</v>
      </c>
      <c r="E10" s="19">
        <v>2744.0</v>
      </c>
      <c r="F10" s="19">
        <v>2230.0</v>
      </c>
      <c r="G10" s="19">
        <v>3652.0</v>
      </c>
      <c r="H10" s="19">
        <v>5882.0</v>
      </c>
      <c r="I10" s="20"/>
      <c r="J10" s="21">
        <v>-7.1597</v>
      </c>
      <c r="K10" s="21">
        <v>-48.5275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5.75" customHeight="1">
      <c r="A11" s="22">
        <v>1701903.0</v>
      </c>
      <c r="B11" s="23" t="s">
        <v>5393</v>
      </c>
      <c r="C11" s="24">
        <v>5414.0</v>
      </c>
      <c r="D11" s="24">
        <v>3331.0</v>
      </c>
      <c r="E11" s="24">
        <v>2986.0</v>
      </c>
      <c r="F11" s="24">
        <v>2925.0</v>
      </c>
      <c r="G11" s="24">
        <v>3392.0</v>
      </c>
      <c r="H11" s="24">
        <v>6317.0</v>
      </c>
      <c r="I11" s="25"/>
      <c r="J11" s="26">
        <v>-8.8036</v>
      </c>
      <c r="K11" s="26">
        <v>-49.5564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5.75" customHeight="1">
      <c r="A12" s="17">
        <v>1702000.0</v>
      </c>
      <c r="B12" s="18" t="s">
        <v>5395</v>
      </c>
      <c r="C12" s="19">
        <v>9346.0</v>
      </c>
      <c r="D12" s="19">
        <v>4513.0</v>
      </c>
      <c r="E12" s="19">
        <v>4273.0</v>
      </c>
      <c r="F12" s="19">
        <v>5882.0</v>
      </c>
      <c r="G12" s="19">
        <v>2904.0</v>
      </c>
      <c r="H12" s="19">
        <v>8786.0</v>
      </c>
      <c r="I12" s="20"/>
      <c r="J12" s="21">
        <v>-12.9306</v>
      </c>
      <c r="K12" s="21">
        <v>-49.8264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5.75" customHeight="1">
      <c r="A13" s="22">
        <v>1702109.0</v>
      </c>
      <c r="B13" s="23" t="s">
        <v>5398</v>
      </c>
      <c r="C13" s="24">
        <v>113143.0</v>
      </c>
      <c r="D13" s="24">
        <v>73605.0</v>
      </c>
      <c r="E13" s="24">
        <v>76915.0</v>
      </c>
      <c r="F13" s="24">
        <v>142963.0</v>
      </c>
      <c r="G13" s="24">
        <v>7557.0</v>
      </c>
      <c r="H13" s="24">
        <v>150520.0</v>
      </c>
      <c r="I13" s="25"/>
      <c r="J13" s="26">
        <v>-7.1911</v>
      </c>
      <c r="K13" s="26">
        <v>-48.2072</v>
      </c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5.75" customHeight="1">
      <c r="A14" s="17">
        <v>1702158.0</v>
      </c>
      <c r="B14" s="18" t="s">
        <v>1363</v>
      </c>
      <c r="C14" s="19">
        <v>4193.0</v>
      </c>
      <c r="D14" s="19">
        <v>2586.0</v>
      </c>
      <c r="E14" s="19">
        <v>2444.0</v>
      </c>
      <c r="F14" s="19">
        <v>3386.0</v>
      </c>
      <c r="G14" s="19">
        <v>1644.0</v>
      </c>
      <c r="H14" s="19">
        <v>5030.0</v>
      </c>
      <c r="I14" s="20"/>
      <c r="J14" s="21">
        <v>-6.5811</v>
      </c>
      <c r="K14" s="21">
        <v>-48.6444</v>
      </c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5.75" customHeight="1">
      <c r="A15" s="22">
        <v>1702208.0</v>
      </c>
      <c r="B15" s="23" t="s">
        <v>5402</v>
      </c>
      <c r="C15" s="24">
        <v>26010.0</v>
      </c>
      <c r="D15" s="24">
        <v>15966.0</v>
      </c>
      <c r="E15" s="24">
        <v>15358.0</v>
      </c>
      <c r="F15" s="24">
        <v>20136.0</v>
      </c>
      <c r="G15" s="24">
        <v>11188.0</v>
      </c>
      <c r="H15" s="24">
        <v>31324.0</v>
      </c>
      <c r="I15" s="25"/>
      <c r="J15" s="26">
        <v>-5.6511</v>
      </c>
      <c r="K15" s="26">
        <v>-48.1244</v>
      </c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5.75" customHeight="1">
      <c r="A16" s="17">
        <v>1702307.0</v>
      </c>
      <c r="B16" s="18" t="s">
        <v>5404</v>
      </c>
      <c r="C16" s="19">
        <v>7025.0</v>
      </c>
      <c r="D16" s="19">
        <v>3447.0</v>
      </c>
      <c r="E16" s="19">
        <v>3295.0</v>
      </c>
      <c r="F16" s="19">
        <v>5455.0</v>
      </c>
      <c r="G16" s="19">
        <v>1287.0</v>
      </c>
      <c r="H16" s="19">
        <v>6742.0</v>
      </c>
      <c r="I16" s="20"/>
      <c r="J16" s="21">
        <v>-7.6578</v>
      </c>
      <c r="K16" s="21">
        <v>-49.0639</v>
      </c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5.75" customHeight="1">
      <c r="A17" s="22">
        <v>1702406.0</v>
      </c>
      <c r="B17" s="23" t="s">
        <v>5407</v>
      </c>
      <c r="C17" s="24">
        <v>10984.0</v>
      </c>
      <c r="D17" s="24">
        <v>5394.0</v>
      </c>
      <c r="E17" s="24">
        <v>5249.0</v>
      </c>
      <c r="F17" s="24">
        <v>7369.0</v>
      </c>
      <c r="G17" s="24">
        <v>3274.0</v>
      </c>
      <c r="H17" s="24">
        <v>10643.0</v>
      </c>
      <c r="I17" s="25"/>
      <c r="J17" s="26">
        <v>-12.9314</v>
      </c>
      <c r="K17" s="26">
        <v>-46.9383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5.75" customHeight="1">
      <c r="A18" s="17">
        <v>1702554.0</v>
      </c>
      <c r="B18" s="18" t="s">
        <v>5408</v>
      </c>
      <c r="C18" s="19">
        <v>12964.0</v>
      </c>
      <c r="D18" s="19">
        <v>8013.0</v>
      </c>
      <c r="E18" s="19">
        <v>7952.0</v>
      </c>
      <c r="F18" s="19">
        <v>13185.0</v>
      </c>
      <c r="G18" s="19">
        <v>2780.0</v>
      </c>
      <c r="H18" s="19">
        <v>15965.0</v>
      </c>
      <c r="I18" s="20"/>
      <c r="J18" s="21">
        <v>-5.4664</v>
      </c>
      <c r="K18" s="21">
        <v>-47.8875</v>
      </c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5.75" customHeight="1">
      <c r="A19" s="22">
        <v>1702703.0</v>
      </c>
      <c r="B19" s="23" t="s">
        <v>5411</v>
      </c>
      <c r="C19" s="24">
        <v>3101.0</v>
      </c>
      <c r="D19" s="24">
        <v>1774.0</v>
      </c>
      <c r="E19" s="24">
        <v>1672.0</v>
      </c>
      <c r="F19" s="24">
        <v>2482.0</v>
      </c>
      <c r="G19" s="24">
        <v>964.0</v>
      </c>
      <c r="H19" s="24">
        <v>3446.0</v>
      </c>
      <c r="I19" s="25"/>
      <c r="J19" s="26">
        <v>-12.7131</v>
      </c>
      <c r="K19" s="26">
        <v>-46.4078</v>
      </c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5.75" customHeight="1">
      <c r="A20" s="17">
        <v>1702901.0</v>
      </c>
      <c r="B20" s="18" t="s">
        <v>5413</v>
      </c>
      <c r="C20" s="19">
        <v>8827.0</v>
      </c>
      <c r="D20" s="19">
        <v>4600.0</v>
      </c>
      <c r="E20" s="19">
        <v>4675.0</v>
      </c>
      <c r="F20" s="19">
        <v>7621.0</v>
      </c>
      <c r="G20" s="19">
        <v>1654.0</v>
      </c>
      <c r="H20" s="19">
        <v>9275.0</v>
      </c>
      <c r="I20" s="20"/>
      <c r="J20" s="21">
        <v>-5.6164</v>
      </c>
      <c r="K20" s="21">
        <v>-47.7861</v>
      </c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5.75" customHeight="1">
      <c r="A21" s="22">
        <v>1703008.0</v>
      </c>
      <c r="B21" s="23" t="s">
        <v>5415</v>
      </c>
      <c r="C21" s="24">
        <v>10329.0</v>
      </c>
      <c r="D21" s="24">
        <v>5568.0</v>
      </c>
      <c r="E21" s="24">
        <v>4878.0</v>
      </c>
      <c r="F21" s="24">
        <v>4931.0</v>
      </c>
      <c r="G21" s="24">
        <v>5515.0</v>
      </c>
      <c r="H21" s="24">
        <v>10446.0</v>
      </c>
      <c r="I21" s="25"/>
      <c r="J21" s="26">
        <v>-7.2047</v>
      </c>
      <c r="K21" s="26">
        <v>-47.7569</v>
      </c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17">
        <v>1703057.0</v>
      </c>
      <c r="B22" s="18" t="s">
        <v>5418</v>
      </c>
      <c r="C22" s="19">
        <v>2608.0</v>
      </c>
      <c r="D22" s="19">
        <v>1696.0</v>
      </c>
      <c r="E22" s="19">
        <v>1428.0</v>
      </c>
      <c r="F22" s="19">
        <v>1685.0</v>
      </c>
      <c r="G22" s="19">
        <v>1439.0</v>
      </c>
      <c r="H22" s="19">
        <v>3124.0</v>
      </c>
      <c r="I22" s="20"/>
      <c r="J22" s="21">
        <v>-7.7564</v>
      </c>
      <c r="K22" s="21">
        <v>-48.5836</v>
      </c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5.75" customHeight="1">
      <c r="A23" s="22">
        <v>1703073.0</v>
      </c>
      <c r="B23" s="23" t="s">
        <v>5420</v>
      </c>
      <c r="C23" s="24">
        <v>3579.0</v>
      </c>
      <c r="D23" s="24">
        <v>2195.0</v>
      </c>
      <c r="E23" s="24">
        <v>1928.0</v>
      </c>
      <c r="F23" s="24">
        <v>2186.0</v>
      </c>
      <c r="G23" s="24">
        <v>1937.0</v>
      </c>
      <c r="H23" s="24">
        <v>4123.0</v>
      </c>
      <c r="I23" s="25"/>
      <c r="J23" s="26">
        <v>-7.6894</v>
      </c>
      <c r="K23" s="26">
        <v>-47.6828</v>
      </c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17">
        <v>1703107.0</v>
      </c>
      <c r="B24" s="18" t="s">
        <v>5422</v>
      </c>
      <c r="C24" s="19">
        <v>5082.0</v>
      </c>
      <c r="D24" s="19">
        <v>2758.0</v>
      </c>
      <c r="E24" s="19">
        <v>2588.0</v>
      </c>
      <c r="F24" s="19">
        <v>4474.0</v>
      </c>
      <c r="G24" s="19">
        <v>872.0</v>
      </c>
      <c r="H24" s="19">
        <v>5346.0</v>
      </c>
      <c r="I24" s="20"/>
      <c r="J24" s="21">
        <v>-9.8356</v>
      </c>
      <c r="K24" s="21">
        <v>-48.7253</v>
      </c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5.75" customHeight="1">
      <c r="A25" s="22">
        <v>1703206.0</v>
      </c>
      <c r="B25" s="23" t="s">
        <v>5424</v>
      </c>
      <c r="C25" s="24">
        <v>4551.0</v>
      </c>
      <c r="D25" s="24">
        <v>2332.0</v>
      </c>
      <c r="E25" s="24">
        <v>2135.0</v>
      </c>
      <c r="F25" s="24">
        <v>2190.0</v>
      </c>
      <c r="G25" s="24">
        <v>2277.0</v>
      </c>
      <c r="H25" s="24">
        <v>4467.0</v>
      </c>
      <c r="I25" s="25"/>
      <c r="J25" s="26">
        <v>-7.8736</v>
      </c>
      <c r="K25" s="26">
        <v>-48.8883</v>
      </c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17">
        <v>1703305.0</v>
      </c>
      <c r="B26" s="18" t="s">
        <v>2167</v>
      </c>
      <c r="C26" s="19">
        <v>2323.0</v>
      </c>
      <c r="D26" s="19">
        <v>1990.0</v>
      </c>
      <c r="E26" s="19">
        <v>1778.0</v>
      </c>
      <c r="F26" s="19">
        <v>2826.0</v>
      </c>
      <c r="G26" s="19">
        <v>942.0</v>
      </c>
      <c r="H26" s="19">
        <v>3768.0</v>
      </c>
      <c r="I26" s="20"/>
      <c r="J26" s="21">
        <v>-5.0514</v>
      </c>
      <c r="K26" s="21">
        <v>-48.6089</v>
      </c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5.75" customHeight="1">
      <c r="A27" s="22">
        <v>1703602.0</v>
      </c>
      <c r="B27" s="23" t="s">
        <v>5428</v>
      </c>
      <c r="C27" s="24">
        <v>1923.0</v>
      </c>
      <c r="D27" s="24">
        <v>1058.0</v>
      </c>
      <c r="E27" s="24">
        <v>1008.0</v>
      </c>
      <c r="F27" s="24">
        <v>1438.0</v>
      </c>
      <c r="G27" s="24">
        <v>628.0</v>
      </c>
      <c r="H27" s="24">
        <v>2066.0</v>
      </c>
      <c r="I27" s="25"/>
      <c r="J27" s="26">
        <v>-8.3875</v>
      </c>
      <c r="K27" s="26">
        <v>-48.4811</v>
      </c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136">
        <v>1703701.0</v>
      </c>
      <c r="B28" s="137" t="s">
        <v>5430</v>
      </c>
      <c r="C28" s="138">
        <v>4877.0</v>
      </c>
      <c r="D28" s="138">
        <v>2600.0</v>
      </c>
      <c r="E28" s="138">
        <v>2588.0</v>
      </c>
      <c r="F28" s="138">
        <v>4195.0</v>
      </c>
      <c r="G28" s="138">
        <v>993.0</v>
      </c>
      <c r="H28" s="138">
        <v>5188.0</v>
      </c>
      <c r="I28" s="20"/>
      <c r="J28" s="21">
        <v>-11.0</v>
      </c>
      <c r="K28" s="21">
        <v>-48.5656</v>
      </c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5.75" customHeight="1">
      <c r="A29" s="22">
        <v>1703800.0</v>
      </c>
      <c r="B29" s="23" t="s">
        <v>5433</v>
      </c>
      <c r="C29" s="24">
        <v>7842.0</v>
      </c>
      <c r="D29" s="24">
        <v>4939.0</v>
      </c>
      <c r="E29" s="24">
        <v>4831.0</v>
      </c>
      <c r="F29" s="24">
        <v>7454.0</v>
      </c>
      <c r="G29" s="24">
        <v>2316.0</v>
      </c>
      <c r="H29" s="24">
        <v>9770.0</v>
      </c>
      <c r="I29" s="25"/>
      <c r="J29" s="26">
        <v>-5.3153</v>
      </c>
      <c r="K29" s="26">
        <v>-48.2297</v>
      </c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17">
        <v>1703826.0</v>
      </c>
      <c r="B30" s="18" t="s">
        <v>3222</v>
      </c>
      <c r="C30" s="19">
        <v>2023.0</v>
      </c>
      <c r="D30" s="19">
        <v>1137.0</v>
      </c>
      <c r="E30" s="19">
        <v>1011.0</v>
      </c>
      <c r="F30" s="19">
        <v>1731.0</v>
      </c>
      <c r="G30" s="19">
        <v>417.0</v>
      </c>
      <c r="H30" s="19">
        <v>2148.0</v>
      </c>
      <c r="I30" s="20"/>
      <c r="J30" s="21">
        <v>-6.1222</v>
      </c>
      <c r="K30" s="21">
        <v>-47.9214</v>
      </c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5.75" customHeight="1">
      <c r="A31" s="22">
        <v>1703842.0</v>
      </c>
      <c r="B31" s="23" t="s">
        <v>5437</v>
      </c>
      <c r="C31" s="24">
        <v>5638.0</v>
      </c>
      <c r="D31" s="24">
        <v>4264.0</v>
      </c>
      <c r="E31" s="24">
        <v>3875.0</v>
      </c>
      <c r="F31" s="24">
        <v>4819.0</v>
      </c>
      <c r="G31" s="24">
        <v>3320.0</v>
      </c>
      <c r="H31" s="24">
        <v>8139.0</v>
      </c>
      <c r="I31" s="25"/>
      <c r="J31" s="26">
        <v>-7.9939</v>
      </c>
      <c r="K31" s="26">
        <v>-46.8681</v>
      </c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17">
        <v>1703867.0</v>
      </c>
      <c r="B32" s="18" t="s">
        <v>5439</v>
      </c>
      <c r="C32" s="19">
        <v>2990.0</v>
      </c>
      <c r="D32" s="19">
        <v>2105.0</v>
      </c>
      <c r="E32" s="19">
        <v>1649.0</v>
      </c>
      <c r="F32" s="19">
        <v>2091.0</v>
      </c>
      <c r="G32" s="19">
        <v>1663.0</v>
      </c>
      <c r="H32" s="19">
        <v>3754.0</v>
      </c>
      <c r="I32" s="20"/>
      <c r="J32" s="21">
        <v>-11.8908</v>
      </c>
      <c r="K32" s="21">
        <v>-49.1611</v>
      </c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5.75" customHeight="1">
      <c r="A33" s="22">
        <v>1703883.0</v>
      </c>
      <c r="B33" s="23" t="s">
        <v>5441</v>
      </c>
      <c r="C33" s="24">
        <v>2008.0</v>
      </c>
      <c r="D33" s="24">
        <v>1202.0</v>
      </c>
      <c r="E33" s="24">
        <v>1103.0</v>
      </c>
      <c r="F33" s="24">
        <v>1813.0</v>
      </c>
      <c r="G33" s="24">
        <v>492.0</v>
      </c>
      <c r="H33" s="24">
        <v>2305.0</v>
      </c>
      <c r="I33" s="25"/>
      <c r="J33" s="26">
        <v>-7.0333</v>
      </c>
      <c r="K33" s="26">
        <v>-48.3961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17">
        <v>1703891.0</v>
      </c>
      <c r="B34" s="18" t="s">
        <v>5442</v>
      </c>
      <c r="C34" s="19">
        <v>3218.0</v>
      </c>
      <c r="D34" s="19">
        <v>1920.0</v>
      </c>
      <c r="E34" s="19">
        <v>1770.0</v>
      </c>
      <c r="F34" s="19">
        <v>1969.0</v>
      </c>
      <c r="G34" s="19">
        <v>1721.0</v>
      </c>
      <c r="H34" s="19">
        <v>3690.0</v>
      </c>
      <c r="I34" s="20"/>
      <c r="J34" s="21">
        <v>-5.3219</v>
      </c>
      <c r="K34" s="21">
        <v>-48.0347</v>
      </c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5.75" customHeight="1">
      <c r="A35" s="22">
        <v>1703909.0</v>
      </c>
      <c r="B35" s="23" t="s">
        <v>5443</v>
      </c>
      <c r="C35" s="24">
        <v>3660.0</v>
      </c>
      <c r="D35" s="24">
        <v>2384.0</v>
      </c>
      <c r="E35" s="24">
        <v>2217.0</v>
      </c>
      <c r="F35" s="24">
        <v>2737.0</v>
      </c>
      <c r="G35" s="24">
        <v>1864.0</v>
      </c>
      <c r="H35" s="24">
        <v>4601.0</v>
      </c>
      <c r="I35" s="25"/>
      <c r="J35" s="26">
        <v>-9.2783</v>
      </c>
      <c r="K35" s="26">
        <v>-49.9556</v>
      </c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17">
        <v>1704105.0</v>
      </c>
      <c r="B36" s="18" t="s">
        <v>4119</v>
      </c>
      <c r="C36" s="19">
        <v>2163.0</v>
      </c>
      <c r="D36" s="19">
        <v>1375.0</v>
      </c>
      <c r="E36" s="19">
        <v>1190.0</v>
      </c>
      <c r="F36" s="19">
        <v>1504.0</v>
      </c>
      <c r="G36" s="19">
        <v>1061.0</v>
      </c>
      <c r="H36" s="19">
        <v>2565.0</v>
      </c>
      <c r="I36" s="20"/>
      <c r="J36" s="21">
        <v>-27.7614</v>
      </c>
      <c r="K36" s="21">
        <v>-51.9989</v>
      </c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5.75" customHeight="1">
      <c r="A37" s="22">
        <v>1705102.0</v>
      </c>
      <c r="B37" s="23" t="s">
        <v>5447</v>
      </c>
      <c r="C37" s="24">
        <v>3274.0</v>
      </c>
      <c r="D37" s="24">
        <v>1793.0</v>
      </c>
      <c r="E37" s="24">
        <v>1487.0</v>
      </c>
      <c r="F37" s="24">
        <v>1656.0</v>
      </c>
      <c r="G37" s="24">
        <v>1624.0</v>
      </c>
      <c r="H37" s="24">
        <v>3280.0</v>
      </c>
      <c r="I37" s="25"/>
      <c r="J37" s="26">
        <v>-11.6169</v>
      </c>
      <c r="K37" s="26">
        <v>-47.7506</v>
      </c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17">
        <v>1704600.0</v>
      </c>
      <c r="B38" s="18" t="s">
        <v>5449</v>
      </c>
      <c r="C38" s="19">
        <v>1270.0</v>
      </c>
      <c r="D38" s="19">
        <v>716.0</v>
      </c>
      <c r="E38" s="19">
        <v>619.0</v>
      </c>
      <c r="F38" s="19">
        <v>749.0</v>
      </c>
      <c r="G38" s="19">
        <v>586.0</v>
      </c>
      <c r="H38" s="19">
        <v>1335.0</v>
      </c>
      <c r="I38" s="20"/>
      <c r="J38" s="21">
        <v>-10.1436</v>
      </c>
      <c r="K38" s="21">
        <v>-49.14</v>
      </c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5.75" customHeight="1">
      <c r="A39" s="22">
        <v>1705508.0</v>
      </c>
      <c r="B39" s="23" t="s">
        <v>5451</v>
      </c>
      <c r="C39" s="24">
        <v>25301.0</v>
      </c>
      <c r="D39" s="24">
        <v>15310.0</v>
      </c>
      <c r="E39" s="24">
        <v>15569.0</v>
      </c>
      <c r="F39" s="24">
        <v>29649.0</v>
      </c>
      <c r="G39" s="24">
        <v>1230.0</v>
      </c>
      <c r="H39" s="24">
        <v>30879.0</v>
      </c>
      <c r="I39" s="25"/>
      <c r="J39" s="26">
        <v>-8.0592</v>
      </c>
      <c r="K39" s="26">
        <v>-48.475</v>
      </c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17">
        <v>1716703.0</v>
      </c>
      <c r="B40" s="18" t="s">
        <v>5452</v>
      </c>
      <c r="C40" s="19">
        <v>9352.0</v>
      </c>
      <c r="D40" s="19">
        <v>4365.0</v>
      </c>
      <c r="E40" s="19">
        <v>4242.0</v>
      </c>
      <c r="F40" s="19">
        <v>6370.0</v>
      </c>
      <c r="G40" s="19">
        <v>2237.0</v>
      </c>
      <c r="H40" s="19">
        <v>8607.0</v>
      </c>
      <c r="I40" s="20"/>
      <c r="J40" s="21">
        <v>-8.7294</v>
      </c>
      <c r="K40" s="21">
        <v>-48.7647</v>
      </c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5.75" customHeight="1">
      <c r="A41" s="22">
        <v>1705557.0</v>
      </c>
      <c r="B41" s="23" t="s">
        <v>5454</v>
      </c>
      <c r="C41" s="24">
        <v>4524.0</v>
      </c>
      <c r="D41" s="24">
        <v>2374.0</v>
      </c>
      <c r="E41" s="24">
        <v>2295.0</v>
      </c>
      <c r="F41" s="24">
        <v>4000.0</v>
      </c>
      <c r="G41" s="24">
        <v>669.0</v>
      </c>
      <c r="H41" s="24">
        <v>4669.0</v>
      </c>
      <c r="I41" s="25"/>
      <c r="J41" s="26">
        <v>-12.7919</v>
      </c>
      <c r="K41" s="26">
        <v>-46.5389</v>
      </c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17">
        <v>1705607.0</v>
      </c>
      <c r="B42" s="18" t="s">
        <v>5456</v>
      </c>
      <c r="C42" s="19">
        <v>4377.0</v>
      </c>
      <c r="D42" s="19">
        <v>2132.0</v>
      </c>
      <c r="E42" s="19">
        <v>2050.0</v>
      </c>
      <c r="F42" s="19">
        <v>2911.0</v>
      </c>
      <c r="G42" s="19">
        <v>1271.0</v>
      </c>
      <c r="H42" s="19">
        <v>4182.0</v>
      </c>
      <c r="I42" s="20"/>
      <c r="J42" s="21">
        <v>-12.2186</v>
      </c>
      <c r="K42" s="21">
        <v>-47.2983</v>
      </c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5.75" customHeight="1">
      <c r="A43" s="22">
        <v>1706001.0</v>
      </c>
      <c r="B43" s="23" t="s">
        <v>5457</v>
      </c>
      <c r="C43" s="24">
        <v>4335.0</v>
      </c>
      <c r="D43" s="24">
        <v>2638.0</v>
      </c>
      <c r="E43" s="24">
        <v>2371.0</v>
      </c>
      <c r="F43" s="24">
        <v>1884.0</v>
      </c>
      <c r="G43" s="24">
        <v>3125.0</v>
      </c>
      <c r="H43" s="24">
        <v>5009.0</v>
      </c>
      <c r="I43" s="25"/>
      <c r="J43" s="26">
        <v>-8.2839</v>
      </c>
      <c r="K43" s="26">
        <v>-49.2467</v>
      </c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17">
        <v>1706100.0</v>
      </c>
      <c r="B44" s="18" t="s">
        <v>5459</v>
      </c>
      <c r="C44" s="19">
        <v>7318.0</v>
      </c>
      <c r="D44" s="19">
        <v>3700.0</v>
      </c>
      <c r="E44" s="19">
        <v>3518.0</v>
      </c>
      <c r="F44" s="19">
        <v>5924.0</v>
      </c>
      <c r="G44" s="19">
        <v>1294.0</v>
      </c>
      <c r="H44" s="19">
        <v>7218.0</v>
      </c>
      <c r="I44" s="20"/>
      <c r="J44" s="21">
        <v>-10.6003</v>
      </c>
      <c r="K44" s="21">
        <v>-49.1931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5.75" customHeight="1">
      <c r="A45" s="22">
        <v>1706258.0</v>
      </c>
      <c r="B45" s="23" t="s">
        <v>5461</v>
      </c>
      <c r="C45" s="24">
        <v>1384.0</v>
      </c>
      <c r="D45" s="24">
        <v>822.0</v>
      </c>
      <c r="E45" s="24">
        <v>744.0</v>
      </c>
      <c r="F45" s="24">
        <v>874.0</v>
      </c>
      <c r="G45" s="24">
        <v>692.0</v>
      </c>
      <c r="H45" s="24">
        <v>1566.0</v>
      </c>
      <c r="I45" s="25"/>
      <c r="J45" s="26">
        <v>-11.1003</v>
      </c>
      <c r="K45" s="26">
        <v>-48.9194</v>
      </c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17">
        <v>1706506.0</v>
      </c>
      <c r="B46" s="18" t="s">
        <v>5462</v>
      </c>
      <c r="C46" s="19">
        <v>4273.0</v>
      </c>
      <c r="D46" s="19">
        <v>2775.0</v>
      </c>
      <c r="E46" s="19">
        <v>2498.0</v>
      </c>
      <c r="F46" s="19">
        <v>3489.0</v>
      </c>
      <c r="G46" s="19">
        <v>1784.0</v>
      </c>
      <c r="H46" s="19">
        <v>5273.0</v>
      </c>
      <c r="I46" s="20"/>
      <c r="J46" s="21">
        <v>-6.7131</v>
      </c>
      <c r="K46" s="21">
        <v>-47.7597</v>
      </c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5.75" customHeight="1">
      <c r="A47" s="22">
        <v>1707009.0</v>
      </c>
      <c r="B47" s="23" t="s">
        <v>5464</v>
      </c>
      <c r="C47" s="24">
        <v>15428.0</v>
      </c>
      <c r="D47" s="24">
        <v>9676.0</v>
      </c>
      <c r="E47" s="24">
        <v>9434.0</v>
      </c>
      <c r="F47" s="24">
        <v>16447.0</v>
      </c>
      <c r="G47" s="24">
        <v>2663.0</v>
      </c>
      <c r="H47" s="24">
        <v>19110.0</v>
      </c>
      <c r="I47" s="25"/>
      <c r="J47" s="26">
        <v>-11.6278</v>
      </c>
      <c r="K47" s="26">
        <v>-46.8206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17">
        <v>1707108.0</v>
      </c>
      <c r="B48" s="18" t="s">
        <v>5466</v>
      </c>
      <c r="C48" s="19">
        <v>5776.0</v>
      </c>
      <c r="D48" s="19">
        <v>3280.0</v>
      </c>
      <c r="E48" s="19">
        <v>3083.0</v>
      </c>
      <c r="F48" s="19">
        <v>4466.0</v>
      </c>
      <c r="G48" s="19">
        <v>1897.0</v>
      </c>
      <c r="H48" s="19">
        <v>6363.0</v>
      </c>
      <c r="I48" s="20"/>
      <c r="J48" s="21">
        <v>-9.7997</v>
      </c>
      <c r="K48" s="21">
        <v>-49.2139</v>
      </c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5.75" customHeight="1">
      <c r="A49" s="22">
        <v>1707207.0</v>
      </c>
      <c r="B49" s="23" t="s">
        <v>5468</v>
      </c>
      <c r="C49" s="24">
        <v>7269.0</v>
      </c>
      <c r="D49" s="24">
        <v>3958.0</v>
      </c>
      <c r="E49" s="24">
        <v>3203.0</v>
      </c>
      <c r="F49" s="24">
        <v>2777.0</v>
      </c>
      <c r="G49" s="24">
        <v>4384.0</v>
      </c>
      <c r="H49" s="24">
        <v>7161.0</v>
      </c>
      <c r="I49" s="25"/>
      <c r="J49" s="26">
        <v>-9.2583</v>
      </c>
      <c r="K49" s="26">
        <v>-49.0644</v>
      </c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17">
        <v>1707306.0</v>
      </c>
      <c r="B50" s="18" t="s">
        <v>5470</v>
      </c>
      <c r="C50" s="19">
        <v>4565.0</v>
      </c>
      <c r="D50" s="19">
        <v>2440.0</v>
      </c>
      <c r="E50" s="19">
        <v>2149.0</v>
      </c>
      <c r="F50" s="19">
        <v>3055.0</v>
      </c>
      <c r="G50" s="19">
        <v>1534.0</v>
      </c>
      <c r="H50" s="19">
        <v>4589.0</v>
      </c>
      <c r="I50" s="20"/>
      <c r="J50" s="21">
        <v>-11.3439</v>
      </c>
      <c r="K50" s="21">
        <v>-49.2706</v>
      </c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5.75" customHeight="1">
      <c r="A51" s="22">
        <v>1707405.0</v>
      </c>
      <c r="B51" s="23" t="s">
        <v>3614</v>
      </c>
      <c r="C51" s="24">
        <v>7623.0</v>
      </c>
      <c r="D51" s="24">
        <v>4910.0</v>
      </c>
      <c r="E51" s="24">
        <v>4566.0</v>
      </c>
      <c r="F51" s="24">
        <v>4614.0</v>
      </c>
      <c r="G51" s="24">
        <v>4862.0</v>
      </c>
      <c r="H51" s="24">
        <v>9476.0</v>
      </c>
      <c r="I51" s="25"/>
      <c r="J51" s="26">
        <v>-3.9017</v>
      </c>
      <c r="K51" s="26">
        <v>-42.2336</v>
      </c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17">
        <v>1707553.0</v>
      </c>
      <c r="B52" s="18" t="s">
        <v>601</v>
      </c>
      <c r="C52" s="19">
        <v>3848.0</v>
      </c>
      <c r="D52" s="19">
        <v>1909.0</v>
      </c>
      <c r="E52" s="19">
        <v>1896.0</v>
      </c>
      <c r="F52" s="19">
        <v>3135.0</v>
      </c>
      <c r="G52" s="19">
        <v>670.0</v>
      </c>
      <c r="H52" s="19">
        <v>3805.0</v>
      </c>
      <c r="I52" s="20"/>
      <c r="J52" s="21">
        <v>-10.6</v>
      </c>
      <c r="K52" s="21">
        <v>-38.2167</v>
      </c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5.75" customHeight="1">
      <c r="A53" s="22">
        <v>1707652.0</v>
      </c>
      <c r="B53" s="23" t="s">
        <v>5473</v>
      </c>
      <c r="C53" s="24">
        <v>5562.0</v>
      </c>
      <c r="D53" s="24">
        <v>2705.0</v>
      </c>
      <c r="E53" s="24">
        <v>2635.0</v>
      </c>
      <c r="F53" s="24">
        <v>4054.0</v>
      </c>
      <c r="G53" s="24">
        <v>1286.0</v>
      </c>
      <c r="H53" s="24">
        <v>5340.0</v>
      </c>
      <c r="I53" s="25"/>
      <c r="J53" s="26">
        <v>-12.1308</v>
      </c>
      <c r="K53" s="26">
        <v>-49.1742</v>
      </c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17">
        <v>1707702.0</v>
      </c>
      <c r="B54" s="18" t="s">
        <v>607</v>
      </c>
      <c r="C54" s="19">
        <v>8218.0</v>
      </c>
      <c r="D54" s="19">
        <v>4470.0</v>
      </c>
      <c r="E54" s="19">
        <v>4032.0</v>
      </c>
      <c r="F54" s="19">
        <v>5538.0</v>
      </c>
      <c r="G54" s="19">
        <v>2964.0</v>
      </c>
      <c r="H54" s="19">
        <v>8502.0</v>
      </c>
      <c r="I54" s="20"/>
      <c r="J54" s="21">
        <v>-7.3361</v>
      </c>
      <c r="K54" s="21">
        <v>-47.4903</v>
      </c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5.75" customHeight="1">
      <c r="A55" s="65">
        <v>1708205.0</v>
      </c>
      <c r="B55" s="67" t="s">
        <v>5474</v>
      </c>
      <c r="C55" s="68">
        <v>18817.0</v>
      </c>
      <c r="D55" s="68">
        <v>9608.0</v>
      </c>
      <c r="E55" s="68">
        <v>8820.0</v>
      </c>
      <c r="F55" s="68">
        <v>13333.0</v>
      </c>
      <c r="G55" s="68">
        <v>5095.0</v>
      </c>
      <c r="H55" s="68">
        <v>18428.0</v>
      </c>
      <c r="I55" s="25"/>
      <c r="J55" s="26">
        <v>-11.7967</v>
      </c>
      <c r="K55" s="26">
        <v>-49.5289</v>
      </c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17">
        <v>1708254.0</v>
      </c>
      <c r="B56" s="18" t="s">
        <v>5476</v>
      </c>
      <c r="C56" s="19">
        <v>2242.0</v>
      </c>
      <c r="D56" s="19">
        <v>1236.0</v>
      </c>
      <c r="E56" s="19">
        <v>1187.0</v>
      </c>
      <c r="F56" s="19">
        <v>1968.0</v>
      </c>
      <c r="G56" s="19">
        <v>455.0</v>
      </c>
      <c r="H56" s="19">
        <v>2423.0</v>
      </c>
      <c r="I56" s="20"/>
      <c r="J56" s="21">
        <v>-9.0572</v>
      </c>
      <c r="K56" s="21">
        <v>-48.5189</v>
      </c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5.75" customHeight="1">
      <c r="A57" s="22">
        <v>1708304.0</v>
      </c>
      <c r="B57" s="23" t="s">
        <v>5477</v>
      </c>
      <c r="C57" s="24">
        <v>4839.0</v>
      </c>
      <c r="D57" s="24">
        <v>2651.0</v>
      </c>
      <c r="E57" s="24">
        <v>2309.0</v>
      </c>
      <c r="F57" s="24">
        <v>2764.0</v>
      </c>
      <c r="G57" s="24">
        <v>2196.0</v>
      </c>
      <c r="H57" s="24">
        <v>4960.0</v>
      </c>
      <c r="I57" s="25"/>
      <c r="J57" s="26">
        <v>-8.7758</v>
      </c>
      <c r="K57" s="26">
        <v>-48.9317</v>
      </c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17">
        <v>1709005.0</v>
      </c>
      <c r="B58" s="18" t="s">
        <v>5479</v>
      </c>
      <c r="C58" s="19">
        <v>11036.0</v>
      </c>
      <c r="D58" s="19">
        <v>6287.0</v>
      </c>
      <c r="E58" s="19">
        <v>5777.0</v>
      </c>
      <c r="F58" s="19">
        <v>4949.0</v>
      </c>
      <c r="G58" s="19">
        <v>7115.0</v>
      </c>
      <c r="H58" s="19">
        <v>12064.0</v>
      </c>
      <c r="I58" s="20"/>
      <c r="J58" s="21">
        <v>-7.71</v>
      </c>
      <c r="K58" s="21">
        <v>-47.3142</v>
      </c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5.75" customHeight="1">
      <c r="A59" s="22">
        <v>1709302.0</v>
      </c>
      <c r="B59" s="23" t="s">
        <v>5481</v>
      </c>
      <c r="C59" s="24">
        <v>20018.0</v>
      </c>
      <c r="D59" s="24">
        <v>11693.0</v>
      </c>
      <c r="E59" s="24">
        <v>11519.0</v>
      </c>
      <c r="F59" s="24">
        <v>21132.0</v>
      </c>
      <c r="G59" s="24">
        <v>2080.0</v>
      </c>
      <c r="H59" s="24">
        <v>23212.0</v>
      </c>
      <c r="I59" s="25"/>
      <c r="J59" s="26">
        <v>-8.8342</v>
      </c>
      <c r="K59" s="26">
        <v>-48.5103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17">
        <v>1709500.0</v>
      </c>
      <c r="B60" s="18" t="s">
        <v>5482</v>
      </c>
      <c r="C60" s="19">
        <v>65034.0</v>
      </c>
      <c r="D60" s="19">
        <v>38113.0</v>
      </c>
      <c r="E60" s="19">
        <v>38652.0</v>
      </c>
      <c r="F60" s="19">
        <v>75014.0</v>
      </c>
      <c r="G60" s="19">
        <v>1751.0</v>
      </c>
      <c r="H60" s="19">
        <v>76765.0</v>
      </c>
      <c r="I60" s="20"/>
      <c r="J60" s="21">
        <v>-11.7292</v>
      </c>
      <c r="K60" s="21">
        <v>-49.0686</v>
      </c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5.75" customHeight="1">
      <c r="A61" s="22">
        <v>1709807.0</v>
      </c>
      <c r="B61" s="23" t="s">
        <v>598</v>
      </c>
      <c r="C61" s="24">
        <v>1166.0</v>
      </c>
      <c r="D61" s="24">
        <v>864.0</v>
      </c>
      <c r="E61" s="24">
        <v>775.0</v>
      </c>
      <c r="F61" s="24">
        <v>958.0</v>
      </c>
      <c r="G61" s="24">
        <v>681.0</v>
      </c>
      <c r="H61" s="24">
        <v>1639.0</v>
      </c>
      <c r="I61" s="25"/>
      <c r="J61" s="26">
        <v>-4.5417</v>
      </c>
      <c r="K61" s="26">
        <v>-40.7189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17">
        <v>1710508.0</v>
      </c>
      <c r="B62" s="18" t="s">
        <v>5485</v>
      </c>
      <c r="C62" s="19">
        <v>6815.0</v>
      </c>
      <c r="D62" s="19">
        <v>3731.0</v>
      </c>
      <c r="E62" s="19">
        <v>3373.0</v>
      </c>
      <c r="F62" s="19">
        <v>4273.0</v>
      </c>
      <c r="G62" s="19">
        <v>2831.0</v>
      </c>
      <c r="H62" s="19">
        <v>7104.0</v>
      </c>
      <c r="I62" s="20"/>
      <c r="J62" s="21">
        <v>-8.3917</v>
      </c>
      <c r="K62" s="21">
        <v>-47.7678</v>
      </c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5.75" customHeight="1">
      <c r="A63" s="22">
        <v>1710706.0</v>
      </c>
      <c r="B63" s="23" t="s">
        <v>5487</v>
      </c>
      <c r="C63" s="24">
        <v>6386.0</v>
      </c>
      <c r="D63" s="24">
        <v>3106.0</v>
      </c>
      <c r="E63" s="24">
        <v>2923.0</v>
      </c>
      <c r="F63" s="24">
        <v>3396.0</v>
      </c>
      <c r="G63" s="24">
        <v>2633.0</v>
      </c>
      <c r="H63" s="24">
        <v>6029.0</v>
      </c>
      <c r="I63" s="25"/>
      <c r="J63" s="26">
        <v>-5.7689</v>
      </c>
      <c r="K63" s="26">
        <v>-47.4833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17">
        <v>1710904.0</v>
      </c>
      <c r="B64" s="18" t="s">
        <v>5490</v>
      </c>
      <c r="C64" s="19">
        <v>3277.0</v>
      </c>
      <c r="D64" s="19">
        <v>1917.0</v>
      </c>
      <c r="E64" s="19">
        <v>1617.0</v>
      </c>
      <c r="F64" s="19">
        <v>1916.0</v>
      </c>
      <c r="G64" s="19">
        <v>1618.0</v>
      </c>
      <c r="H64" s="19">
        <v>3534.0</v>
      </c>
      <c r="I64" s="20"/>
      <c r="J64" s="21">
        <v>-8.3839</v>
      </c>
      <c r="K64" s="21">
        <v>-48.1114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5.75" customHeight="1">
      <c r="A65" s="22">
        <v>1711100.0</v>
      </c>
      <c r="B65" s="23" t="s">
        <v>5492</v>
      </c>
      <c r="C65" s="24">
        <v>2522.0</v>
      </c>
      <c r="D65" s="24">
        <v>1278.0</v>
      </c>
      <c r="E65" s="24">
        <v>1161.0</v>
      </c>
      <c r="F65" s="24">
        <v>1562.0</v>
      </c>
      <c r="G65" s="24">
        <v>877.0</v>
      </c>
      <c r="H65" s="24">
        <v>2439.0</v>
      </c>
      <c r="I65" s="25"/>
      <c r="J65" s="26">
        <v>-8.5714</v>
      </c>
      <c r="K65" s="26">
        <v>-48.6892</v>
      </c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17">
        <v>1711506.0</v>
      </c>
      <c r="B66" s="18" t="s">
        <v>5493</v>
      </c>
      <c r="C66" s="19">
        <v>3121.0</v>
      </c>
      <c r="D66" s="19">
        <v>1815.0</v>
      </c>
      <c r="E66" s="19">
        <v>1692.0</v>
      </c>
      <c r="F66" s="19">
        <v>1310.0</v>
      </c>
      <c r="G66" s="19">
        <v>2197.0</v>
      </c>
      <c r="H66" s="19">
        <v>3507.0</v>
      </c>
      <c r="I66" s="20"/>
      <c r="J66" s="21">
        <v>-12.655</v>
      </c>
      <c r="K66" s="21">
        <v>-48.5933</v>
      </c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5.75" customHeight="1">
      <c r="A67" s="22">
        <v>1711803.0</v>
      </c>
      <c r="B67" s="23" t="s">
        <v>5496</v>
      </c>
      <c r="C67" s="24">
        <v>2333.0</v>
      </c>
      <c r="D67" s="24">
        <v>1175.0</v>
      </c>
      <c r="E67" s="24">
        <v>1056.0</v>
      </c>
      <c r="F67" s="24">
        <v>1033.0</v>
      </c>
      <c r="G67" s="24">
        <v>1198.0</v>
      </c>
      <c r="H67" s="24">
        <v>2231.0</v>
      </c>
      <c r="I67" s="25"/>
      <c r="J67" s="26">
        <v>-8.1194</v>
      </c>
      <c r="K67" s="26">
        <v>-49.0647</v>
      </c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17">
        <v>1711902.0</v>
      </c>
      <c r="B68" s="18" t="s">
        <v>5497</v>
      </c>
      <c r="C68" s="19">
        <v>6168.0</v>
      </c>
      <c r="D68" s="19">
        <v>5526.0</v>
      </c>
      <c r="E68" s="19">
        <v>4689.0</v>
      </c>
      <c r="F68" s="19">
        <v>6337.0</v>
      </c>
      <c r="G68" s="19">
        <v>3878.0</v>
      </c>
      <c r="H68" s="19">
        <v>10215.0</v>
      </c>
      <c r="I68" s="20"/>
      <c r="J68" s="21">
        <v>-10.7936</v>
      </c>
      <c r="K68" s="21">
        <v>-49.6236</v>
      </c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5.75" customHeight="1">
      <c r="A69" s="22">
        <v>1711951.0</v>
      </c>
      <c r="B69" s="23" t="s">
        <v>5500</v>
      </c>
      <c r="C69" s="24">
        <v>2530.0</v>
      </c>
      <c r="D69" s="24">
        <v>1830.0</v>
      </c>
      <c r="E69" s="24">
        <v>1695.0</v>
      </c>
      <c r="F69" s="24">
        <v>2538.0</v>
      </c>
      <c r="G69" s="24">
        <v>987.0</v>
      </c>
      <c r="H69" s="24">
        <v>3525.0</v>
      </c>
      <c r="I69" s="25"/>
      <c r="J69" s="26">
        <v>-10.3781</v>
      </c>
      <c r="K69" s="26">
        <v>-47.5511</v>
      </c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17">
        <v>1712009.0</v>
      </c>
      <c r="B70" s="18" t="s">
        <v>4251</v>
      </c>
      <c r="C70" s="19">
        <v>2344.0</v>
      </c>
      <c r="D70" s="19">
        <v>1464.0</v>
      </c>
      <c r="E70" s="19">
        <v>1309.0</v>
      </c>
      <c r="F70" s="19">
        <v>2166.0</v>
      </c>
      <c r="G70" s="19">
        <v>607.0</v>
      </c>
      <c r="H70" s="19">
        <v>2773.0</v>
      </c>
      <c r="I70" s="20"/>
      <c r="J70" s="21">
        <v>-29.4669</v>
      </c>
      <c r="K70" s="21">
        <v>-51.9614</v>
      </c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5.75" customHeight="1">
      <c r="A71" s="22">
        <v>1712157.0</v>
      </c>
      <c r="B71" s="23" t="s">
        <v>5503</v>
      </c>
      <c r="C71" s="24">
        <v>1209.0</v>
      </c>
      <c r="D71" s="24">
        <v>838.0</v>
      </c>
      <c r="E71" s="24">
        <v>767.0</v>
      </c>
      <c r="F71" s="24">
        <v>1023.0</v>
      </c>
      <c r="G71" s="24">
        <v>582.0</v>
      </c>
      <c r="H71" s="24">
        <v>1605.0</v>
      </c>
      <c r="I71" s="25"/>
      <c r="J71" s="26">
        <v>-12.7886</v>
      </c>
      <c r="K71" s="26">
        <v>-46.5061</v>
      </c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17">
        <v>1712405.0</v>
      </c>
      <c r="B72" s="18" t="s">
        <v>5505</v>
      </c>
      <c r="C72" s="19">
        <v>3787.0</v>
      </c>
      <c r="D72" s="19">
        <v>2011.0</v>
      </c>
      <c r="E72" s="19">
        <v>1720.0</v>
      </c>
      <c r="F72" s="19">
        <v>2583.0</v>
      </c>
      <c r="G72" s="19">
        <v>1148.0</v>
      </c>
      <c r="H72" s="19">
        <v>3731.0</v>
      </c>
      <c r="I72" s="20"/>
      <c r="J72" s="21">
        <v>-9.5942</v>
      </c>
      <c r="K72" s="21">
        <v>-46.6731</v>
      </c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5.75" customHeight="1">
      <c r="A73" s="22">
        <v>1712454.0</v>
      </c>
      <c r="B73" s="23" t="s">
        <v>5507</v>
      </c>
      <c r="C73" s="24">
        <v>2021.0</v>
      </c>
      <c r="D73" s="24">
        <v>1350.0</v>
      </c>
      <c r="E73" s="24">
        <v>1272.0</v>
      </c>
      <c r="F73" s="24">
        <v>1675.0</v>
      </c>
      <c r="G73" s="24">
        <v>947.0</v>
      </c>
      <c r="H73" s="24">
        <v>2622.0</v>
      </c>
      <c r="I73" s="25"/>
      <c r="J73" s="26">
        <v>-6.1822</v>
      </c>
      <c r="K73" s="26">
        <v>-47.8561</v>
      </c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17">
        <v>1712504.0</v>
      </c>
      <c r="B74" s="18" t="s">
        <v>5509</v>
      </c>
      <c r="C74" s="19">
        <v>3332.0</v>
      </c>
      <c r="D74" s="19">
        <v>2318.0</v>
      </c>
      <c r="E74" s="19">
        <v>2034.0</v>
      </c>
      <c r="F74" s="19">
        <v>2383.0</v>
      </c>
      <c r="G74" s="19">
        <v>1969.0</v>
      </c>
      <c r="H74" s="19">
        <v>4352.0</v>
      </c>
      <c r="I74" s="20"/>
      <c r="J74" s="21">
        <v>-9.7958</v>
      </c>
      <c r="K74" s="21">
        <v>-49.6542</v>
      </c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5.75" customHeight="1">
      <c r="A75" s="22">
        <v>1712702.0</v>
      </c>
      <c r="B75" s="23" t="s">
        <v>5511</v>
      </c>
      <c r="C75" s="24">
        <v>1646.0</v>
      </c>
      <c r="D75" s="24">
        <v>1185.0</v>
      </c>
      <c r="E75" s="24">
        <v>1034.0</v>
      </c>
      <c r="F75" s="24">
        <v>1411.0</v>
      </c>
      <c r="G75" s="24">
        <v>808.0</v>
      </c>
      <c r="H75" s="24">
        <v>2219.0</v>
      </c>
      <c r="I75" s="25"/>
      <c r="J75" s="26">
        <v>-10.5475</v>
      </c>
      <c r="K75" s="26">
        <v>-46.4211</v>
      </c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17">
        <v>1712801.0</v>
      </c>
      <c r="B76" s="18" t="s">
        <v>5512</v>
      </c>
      <c r="C76" s="19">
        <v>2854.0</v>
      </c>
      <c r="D76" s="19">
        <v>1695.0</v>
      </c>
      <c r="E76" s="19">
        <v>1463.0</v>
      </c>
      <c r="F76" s="19">
        <v>2020.0</v>
      </c>
      <c r="G76" s="19">
        <v>1138.0</v>
      </c>
      <c r="H76" s="19">
        <v>3158.0</v>
      </c>
      <c r="I76" s="20"/>
      <c r="J76" s="21">
        <v>-5.9531</v>
      </c>
      <c r="K76" s="21">
        <v>-47.5064</v>
      </c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5.75" customHeight="1">
      <c r="A77" s="22">
        <v>1713205.0</v>
      </c>
      <c r="B77" s="23" t="s">
        <v>5514</v>
      </c>
      <c r="C77" s="24">
        <v>24444.0</v>
      </c>
      <c r="D77" s="24">
        <v>10344.0</v>
      </c>
      <c r="E77" s="24">
        <v>10348.0</v>
      </c>
      <c r="F77" s="24">
        <v>17945.0</v>
      </c>
      <c r="G77" s="24">
        <v>2747.0</v>
      </c>
      <c r="H77" s="24">
        <v>20692.0</v>
      </c>
      <c r="I77" s="25"/>
      <c r="J77" s="26">
        <v>-9.5672</v>
      </c>
      <c r="K77" s="26">
        <v>-48.3917</v>
      </c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17">
        <v>1713304.0</v>
      </c>
      <c r="B78" s="18" t="s">
        <v>5516</v>
      </c>
      <c r="C78" s="19">
        <v>11802.0</v>
      </c>
      <c r="D78" s="19">
        <v>6422.0</v>
      </c>
      <c r="E78" s="19">
        <v>6204.0</v>
      </c>
      <c r="F78" s="19">
        <v>11039.0</v>
      </c>
      <c r="G78" s="19">
        <v>1587.0</v>
      </c>
      <c r="H78" s="19">
        <v>12626.0</v>
      </c>
      <c r="I78" s="20"/>
      <c r="J78" s="21">
        <v>-9.5294</v>
      </c>
      <c r="K78" s="21">
        <v>-48.59</v>
      </c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5.75" customHeight="1">
      <c r="A79" s="22">
        <v>1713601.0</v>
      </c>
      <c r="B79" s="23" t="s">
        <v>5519</v>
      </c>
      <c r="C79" s="24">
        <v>5193.0</v>
      </c>
      <c r="D79" s="24">
        <v>3602.0</v>
      </c>
      <c r="E79" s="24">
        <v>3115.0</v>
      </c>
      <c r="F79" s="24">
        <v>2881.0</v>
      </c>
      <c r="G79" s="24">
        <v>3836.0</v>
      </c>
      <c r="H79" s="24">
        <v>6717.0</v>
      </c>
      <c r="I79" s="25"/>
      <c r="J79" s="26">
        <v>-10.7633</v>
      </c>
      <c r="K79" s="26">
        <v>-48.1089</v>
      </c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17">
        <v>1713700.0</v>
      </c>
      <c r="B80" s="18" t="s">
        <v>5521</v>
      </c>
      <c r="C80" s="19">
        <v>1869.0</v>
      </c>
      <c r="D80" s="19">
        <v>1120.0</v>
      </c>
      <c r="E80" s="19">
        <v>965.0</v>
      </c>
      <c r="F80" s="19">
        <v>450.0</v>
      </c>
      <c r="G80" s="19">
        <v>1635.0</v>
      </c>
      <c r="H80" s="19">
        <v>2085.0</v>
      </c>
      <c r="I80" s="20"/>
      <c r="J80" s="21">
        <v>-10.0039</v>
      </c>
      <c r="K80" s="21">
        <v>-48.995</v>
      </c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5.75" customHeight="1">
      <c r="A81" s="22">
        <v>1713957.0</v>
      </c>
      <c r="B81" s="23" t="s">
        <v>5524</v>
      </c>
      <c r="C81" s="24">
        <v>2680.0</v>
      </c>
      <c r="D81" s="24">
        <v>1657.0</v>
      </c>
      <c r="E81" s="24">
        <v>1495.0</v>
      </c>
      <c r="F81" s="24">
        <v>1800.0</v>
      </c>
      <c r="G81" s="24">
        <v>1352.0</v>
      </c>
      <c r="H81" s="24">
        <v>3152.0</v>
      </c>
      <c r="I81" s="25"/>
      <c r="J81" s="26">
        <v>-7.1458</v>
      </c>
      <c r="K81" s="26">
        <v>-48.61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136">
        <v>1714203.0</v>
      </c>
      <c r="B82" s="137" t="s">
        <v>3844</v>
      </c>
      <c r="C82" s="138">
        <v>8867.0</v>
      </c>
      <c r="D82" s="138">
        <v>4596.0</v>
      </c>
      <c r="E82" s="138">
        <v>4404.0</v>
      </c>
      <c r="F82" s="138">
        <v>7195.0</v>
      </c>
      <c r="G82" s="138">
        <v>1805.0</v>
      </c>
      <c r="H82" s="138">
        <v>9000.0</v>
      </c>
      <c r="I82" s="20"/>
      <c r="J82" s="21">
        <v>-11.7097</v>
      </c>
      <c r="K82" s="21">
        <v>-47.7233</v>
      </c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5.75" customHeight="1">
      <c r="A83" s="22">
        <v>1714302.0</v>
      </c>
      <c r="B83" s="23" t="s">
        <v>890</v>
      </c>
      <c r="C83" s="24">
        <v>5150.0</v>
      </c>
      <c r="D83" s="24">
        <v>2262.0</v>
      </c>
      <c r="E83" s="24">
        <v>2124.0</v>
      </c>
      <c r="F83" s="24">
        <v>1991.0</v>
      </c>
      <c r="G83" s="24">
        <v>2395.0</v>
      </c>
      <c r="H83" s="24">
        <v>4386.0</v>
      </c>
      <c r="I83" s="25"/>
      <c r="J83" s="26">
        <v>-6.3717</v>
      </c>
      <c r="K83" s="26">
        <v>-47.5806</v>
      </c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17">
        <v>1714880.0</v>
      </c>
      <c r="B84" s="18" t="s">
        <v>677</v>
      </c>
      <c r="C84" s="19">
        <v>9385.0</v>
      </c>
      <c r="D84" s="19">
        <v>5577.0</v>
      </c>
      <c r="E84" s="19">
        <v>5109.0</v>
      </c>
      <c r="F84" s="19">
        <v>7465.0</v>
      </c>
      <c r="G84" s="19">
        <v>3221.0</v>
      </c>
      <c r="H84" s="19">
        <v>10686.0</v>
      </c>
      <c r="I84" s="20"/>
      <c r="J84" s="21">
        <v>-7.6317</v>
      </c>
      <c r="K84" s="21">
        <v>-48.4225</v>
      </c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5.75" customHeight="1">
      <c r="A85" s="22">
        <v>1715002.0</v>
      </c>
      <c r="B85" s="23" t="s">
        <v>5528</v>
      </c>
      <c r="C85" s="24">
        <v>3190.0</v>
      </c>
      <c r="D85" s="24">
        <v>1965.0</v>
      </c>
      <c r="E85" s="24">
        <v>1805.0</v>
      </c>
      <c r="F85" s="24">
        <v>2468.0</v>
      </c>
      <c r="G85" s="24">
        <v>1302.0</v>
      </c>
      <c r="H85" s="24">
        <v>3770.0</v>
      </c>
      <c r="I85" s="25"/>
      <c r="J85" s="26">
        <v>-10.5667</v>
      </c>
      <c r="K85" s="26">
        <v>-48.9142</v>
      </c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17">
        <v>1715101.0</v>
      </c>
      <c r="B86" s="18" t="s">
        <v>5530</v>
      </c>
      <c r="C86" s="19">
        <v>3057.0</v>
      </c>
      <c r="D86" s="19">
        <v>1921.0</v>
      </c>
      <c r="E86" s="19">
        <v>1841.0</v>
      </c>
      <c r="F86" s="19">
        <v>3083.0</v>
      </c>
      <c r="G86" s="19">
        <v>679.0</v>
      </c>
      <c r="H86" s="19">
        <v>3762.0</v>
      </c>
      <c r="I86" s="20"/>
      <c r="J86" s="21">
        <v>-9.9628</v>
      </c>
      <c r="K86" s="21">
        <v>-47.6772</v>
      </c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5.75" customHeight="1">
      <c r="A87" s="22">
        <v>1715150.0</v>
      </c>
      <c r="B87" s="23" t="s">
        <v>5532</v>
      </c>
      <c r="C87" s="24">
        <v>2274.0</v>
      </c>
      <c r="D87" s="24">
        <v>1180.0</v>
      </c>
      <c r="E87" s="24">
        <v>1106.0</v>
      </c>
      <c r="F87" s="24">
        <v>1699.0</v>
      </c>
      <c r="G87" s="24">
        <v>587.0</v>
      </c>
      <c r="H87" s="24">
        <v>2286.0</v>
      </c>
      <c r="I87" s="25"/>
      <c r="J87" s="26">
        <v>-12.9311</v>
      </c>
      <c r="K87" s="26">
        <v>-46.5736</v>
      </c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17">
        <v>1715259.0</v>
      </c>
      <c r="B88" s="18" t="s">
        <v>5534</v>
      </c>
      <c r="C88" s="19">
        <v>2151.0</v>
      </c>
      <c r="D88" s="19">
        <v>1277.0</v>
      </c>
      <c r="E88" s="19">
        <v>1180.0</v>
      </c>
      <c r="F88" s="19">
        <v>1776.0</v>
      </c>
      <c r="G88" s="19">
        <v>681.0</v>
      </c>
      <c r="H88" s="19">
        <v>2457.0</v>
      </c>
      <c r="I88" s="20"/>
      <c r="J88" s="21">
        <v>-11.8239</v>
      </c>
      <c r="K88" s="21">
        <v>-46.6283</v>
      </c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5.75" customHeight="1">
      <c r="A89" s="22">
        <v>1715507.0</v>
      </c>
      <c r="B89" s="23" t="s">
        <v>5536</v>
      </c>
      <c r="C89" s="24">
        <v>958.0</v>
      </c>
      <c r="D89" s="24">
        <v>550.0</v>
      </c>
      <c r="E89" s="24">
        <v>485.0</v>
      </c>
      <c r="F89" s="24">
        <v>815.0</v>
      </c>
      <c r="G89" s="24">
        <v>220.0</v>
      </c>
      <c r="H89" s="24">
        <v>1035.0</v>
      </c>
      <c r="I89" s="25"/>
      <c r="J89" s="26">
        <v>-10.7078</v>
      </c>
      <c r="K89" s="26">
        <v>-48.9067</v>
      </c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17">
        <v>1721000.0</v>
      </c>
      <c r="B90" s="18" t="s">
        <v>3365</v>
      </c>
      <c r="C90" s="19">
        <v>137355.0</v>
      </c>
      <c r="D90" s="19">
        <v>112814.0</v>
      </c>
      <c r="E90" s="19">
        <v>115483.0</v>
      </c>
      <c r="F90" s="19">
        <v>221727.0</v>
      </c>
      <c r="G90" s="19">
        <v>6570.0</v>
      </c>
      <c r="H90" s="19">
        <v>228297.0</v>
      </c>
      <c r="I90" s="20"/>
      <c r="J90" s="21">
        <v>-26.4842</v>
      </c>
      <c r="K90" s="21">
        <v>-51.9906</v>
      </c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5.75" customHeight="1">
      <c r="A91" s="22">
        <v>1715705.0</v>
      </c>
      <c r="B91" s="23" t="s">
        <v>5539</v>
      </c>
      <c r="C91" s="24">
        <v>3610.0</v>
      </c>
      <c r="D91" s="24">
        <v>2659.0</v>
      </c>
      <c r="E91" s="24">
        <v>2295.0</v>
      </c>
      <c r="F91" s="24">
        <v>1926.0</v>
      </c>
      <c r="G91" s="24">
        <v>3028.0</v>
      </c>
      <c r="H91" s="24">
        <v>4954.0</v>
      </c>
      <c r="I91" s="25"/>
      <c r="J91" s="26">
        <v>-7.86</v>
      </c>
      <c r="K91" s="26">
        <v>-47.9258</v>
      </c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17">
        <v>1713809.0</v>
      </c>
      <c r="B92" s="18" t="s">
        <v>5541</v>
      </c>
      <c r="C92" s="19">
        <v>4622.0</v>
      </c>
      <c r="D92" s="19">
        <v>2998.0</v>
      </c>
      <c r="E92" s="19">
        <v>2748.0</v>
      </c>
      <c r="F92" s="19">
        <v>3227.0</v>
      </c>
      <c r="G92" s="19">
        <v>2519.0</v>
      </c>
      <c r="H92" s="19">
        <v>5746.0</v>
      </c>
      <c r="I92" s="20"/>
      <c r="J92" s="21">
        <v>-6.612777777777778</v>
      </c>
      <c r="K92" s="21">
        <v>-47.545833333333334</v>
      </c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5.75" customHeight="1">
      <c r="A93" s="22">
        <v>1715754.0</v>
      </c>
      <c r="B93" s="23" t="s">
        <v>5542</v>
      </c>
      <c r="C93" s="24">
        <v>7068.0</v>
      </c>
      <c r="D93" s="24">
        <v>3707.0</v>
      </c>
      <c r="E93" s="24">
        <v>3635.0</v>
      </c>
      <c r="F93" s="24">
        <v>5984.0</v>
      </c>
      <c r="G93" s="24">
        <v>1358.0</v>
      </c>
      <c r="H93" s="24">
        <v>7342.0</v>
      </c>
      <c r="I93" s="25"/>
      <c r="J93" s="26">
        <v>-13.0439</v>
      </c>
      <c r="K93" s="26">
        <v>-48.4022</v>
      </c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17">
        <v>1716109.0</v>
      </c>
      <c r="B94" s="18" t="s">
        <v>5544</v>
      </c>
      <c r="C94" s="19">
        <v>36130.0</v>
      </c>
      <c r="D94" s="19">
        <v>22122.0</v>
      </c>
      <c r="E94" s="19">
        <v>22310.0</v>
      </c>
      <c r="F94" s="19">
        <v>42485.0</v>
      </c>
      <c r="G94" s="19">
        <v>1947.0</v>
      </c>
      <c r="H94" s="19">
        <v>44432.0</v>
      </c>
      <c r="I94" s="20"/>
      <c r="J94" s="21">
        <v>-10.1761</v>
      </c>
      <c r="K94" s="21">
        <v>-48.8667</v>
      </c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5.75" customHeight="1">
      <c r="A95" s="22">
        <v>1716208.0</v>
      </c>
      <c r="B95" s="23" t="s">
        <v>5546</v>
      </c>
      <c r="C95" s="24">
        <v>10416.0</v>
      </c>
      <c r="D95" s="24">
        <v>5446.0</v>
      </c>
      <c r="E95" s="24">
        <v>4889.0</v>
      </c>
      <c r="F95" s="24">
        <v>4720.0</v>
      </c>
      <c r="G95" s="24">
        <v>5615.0</v>
      </c>
      <c r="H95" s="24">
        <v>10335.0</v>
      </c>
      <c r="I95" s="25"/>
      <c r="J95" s="26">
        <v>-12.6153</v>
      </c>
      <c r="K95" s="26">
        <v>-47.8831</v>
      </c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17">
        <v>1716307.0</v>
      </c>
      <c r="B96" s="18" t="s">
        <v>2278</v>
      </c>
      <c r="C96" s="19">
        <v>4335.0</v>
      </c>
      <c r="D96" s="19">
        <v>2459.0</v>
      </c>
      <c r="E96" s="19">
        <v>2129.0</v>
      </c>
      <c r="F96" s="19">
        <v>2900.0</v>
      </c>
      <c r="G96" s="19">
        <v>1688.0</v>
      </c>
      <c r="H96" s="19">
        <v>4588.0</v>
      </c>
      <c r="I96" s="20"/>
      <c r="J96" s="21">
        <v>-7.5397</v>
      </c>
      <c r="K96" s="21">
        <v>-49.3722</v>
      </c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5.75" customHeight="1">
      <c r="A97" s="22">
        <v>1716505.0</v>
      </c>
      <c r="B97" s="23" t="s">
        <v>5550</v>
      </c>
      <c r="C97" s="24">
        <v>9028.0</v>
      </c>
      <c r="D97" s="24">
        <v>5966.0</v>
      </c>
      <c r="E97" s="24">
        <v>5576.0</v>
      </c>
      <c r="F97" s="24">
        <v>10019.0</v>
      </c>
      <c r="G97" s="24">
        <v>1523.0</v>
      </c>
      <c r="H97" s="24">
        <v>11542.0</v>
      </c>
      <c r="I97" s="25"/>
      <c r="J97" s="26">
        <v>-8.9675</v>
      </c>
      <c r="K97" s="26">
        <v>-48.1747</v>
      </c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17">
        <v>1716604.0</v>
      </c>
      <c r="B98" s="18" t="s">
        <v>5551</v>
      </c>
      <c r="C98" s="19">
        <v>8763.0</v>
      </c>
      <c r="D98" s="19">
        <v>5429.0</v>
      </c>
      <c r="E98" s="19">
        <v>4960.0</v>
      </c>
      <c r="F98" s="19">
        <v>5236.0</v>
      </c>
      <c r="G98" s="19">
        <v>5153.0</v>
      </c>
      <c r="H98" s="19">
        <v>10389.0</v>
      </c>
      <c r="I98" s="20"/>
      <c r="J98" s="21">
        <v>-12.025</v>
      </c>
      <c r="K98" s="21">
        <v>-48.5392</v>
      </c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5.75" customHeight="1">
      <c r="A99" s="22">
        <v>1716653.0</v>
      </c>
      <c r="B99" s="23" t="s">
        <v>5554</v>
      </c>
      <c r="C99" s="24">
        <v>4591.0</v>
      </c>
      <c r="D99" s="24">
        <v>2666.0</v>
      </c>
      <c r="E99" s="24">
        <v>2386.0</v>
      </c>
      <c r="F99" s="24">
        <v>2390.0</v>
      </c>
      <c r="G99" s="24">
        <v>2662.0</v>
      </c>
      <c r="H99" s="24">
        <v>5052.0</v>
      </c>
      <c r="I99" s="25"/>
      <c r="J99" s="26">
        <v>-8.5936</v>
      </c>
      <c r="K99" s="26">
        <v>-48.9342</v>
      </c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17">
        <v>1717008.0</v>
      </c>
      <c r="B100" s="18" t="s">
        <v>5555</v>
      </c>
      <c r="C100" s="19">
        <v>4685.0</v>
      </c>
      <c r="D100" s="19">
        <v>2385.0</v>
      </c>
      <c r="E100" s="19">
        <v>2121.0</v>
      </c>
      <c r="F100" s="19">
        <v>2947.0</v>
      </c>
      <c r="G100" s="19">
        <v>1559.0</v>
      </c>
      <c r="H100" s="19">
        <v>4506.0</v>
      </c>
      <c r="I100" s="20"/>
      <c r="J100" s="21">
        <v>-11.1386</v>
      </c>
      <c r="K100" s="21">
        <v>-47.5786</v>
      </c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5.75" customHeight="1">
      <c r="A101" s="22">
        <v>1717206.0</v>
      </c>
      <c r="B101" s="23" t="s">
        <v>5558</v>
      </c>
      <c r="C101" s="24">
        <v>2360.0</v>
      </c>
      <c r="D101" s="24">
        <v>1626.0</v>
      </c>
      <c r="E101" s="24">
        <v>1294.0</v>
      </c>
      <c r="F101" s="24">
        <v>1122.0</v>
      </c>
      <c r="G101" s="24">
        <v>1798.0</v>
      </c>
      <c r="H101" s="24">
        <v>2920.0</v>
      </c>
      <c r="I101" s="25"/>
      <c r="J101" s="26">
        <v>-6.7736</v>
      </c>
      <c r="K101" s="26">
        <v>-48.2969</v>
      </c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17">
        <v>1717503.0</v>
      </c>
      <c r="B102" s="18" t="s">
        <v>5559</v>
      </c>
      <c r="C102" s="19">
        <v>5540.0</v>
      </c>
      <c r="D102" s="19">
        <v>3528.0</v>
      </c>
      <c r="E102" s="19">
        <v>3168.0</v>
      </c>
      <c r="F102" s="19">
        <v>3785.0</v>
      </c>
      <c r="G102" s="19">
        <v>2911.0</v>
      </c>
      <c r="H102" s="19">
        <v>6696.0</v>
      </c>
      <c r="I102" s="20"/>
      <c r="J102" s="21">
        <v>-10.4425</v>
      </c>
      <c r="K102" s="21">
        <v>-49.1822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5.75" customHeight="1">
      <c r="A103" s="22">
        <v>1717800.0</v>
      </c>
      <c r="B103" s="23" t="s">
        <v>5562</v>
      </c>
      <c r="C103" s="24">
        <v>4574.0</v>
      </c>
      <c r="D103" s="24">
        <v>2406.0</v>
      </c>
      <c r="E103" s="24">
        <v>2142.0</v>
      </c>
      <c r="F103" s="24">
        <v>2505.0</v>
      </c>
      <c r="G103" s="24">
        <v>2043.0</v>
      </c>
      <c r="H103" s="24">
        <v>4548.0</v>
      </c>
      <c r="I103" s="25"/>
      <c r="J103" s="26">
        <v>-12.0908</v>
      </c>
      <c r="K103" s="26">
        <v>-46.4792</v>
      </c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17">
        <v>1717909.0</v>
      </c>
      <c r="B104" s="18" t="s">
        <v>5563</v>
      </c>
      <c r="C104" s="19">
        <v>6172.0</v>
      </c>
      <c r="D104" s="19">
        <v>3879.0</v>
      </c>
      <c r="E104" s="19">
        <v>3301.0</v>
      </c>
      <c r="F104" s="19">
        <v>4527.0</v>
      </c>
      <c r="G104" s="19">
        <v>2653.0</v>
      </c>
      <c r="H104" s="19">
        <v>7180.0</v>
      </c>
      <c r="I104" s="20"/>
      <c r="J104" s="21">
        <v>-10.7439</v>
      </c>
      <c r="K104" s="21">
        <v>-47.5361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5.75" customHeight="1">
      <c r="A105" s="22">
        <v>1718006.0</v>
      </c>
      <c r="B105" s="23" t="s">
        <v>5565</v>
      </c>
      <c r="C105" s="24">
        <v>2393.0</v>
      </c>
      <c r="D105" s="24">
        <v>1430.0</v>
      </c>
      <c r="E105" s="24">
        <v>1365.0</v>
      </c>
      <c r="F105" s="24">
        <v>1918.0</v>
      </c>
      <c r="G105" s="24">
        <v>877.0</v>
      </c>
      <c r="H105" s="24">
        <v>2795.0</v>
      </c>
      <c r="I105" s="25"/>
      <c r="J105" s="26">
        <v>-11.6086</v>
      </c>
      <c r="K105" s="26">
        <v>-47.0486</v>
      </c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17">
        <v>1718204.0</v>
      </c>
      <c r="B106" s="18" t="s">
        <v>5567</v>
      </c>
      <c r="C106" s="19">
        <v>44991.0</v>
      </c>
      <c r="D106" s="19">
        <v>24521.0</v>
      </c>
      <c r="E106" s="19">
        <v>24622.0</v>
      </c>
      <c r="F106" s="19">
        <v>42439.0</v>
      </c>
      <c r="G106" s="19">
        <v>6704.0</v>
      </c>
      <c r="H106" s="19">
        <v>49143.0</v>
      </c>
      <c r="I106" s="20"/>
      <c r="J106" s="21">
        <v>-10.7081</v>
      </c>
      <c r="K106" s="21">
        <v>-48.4172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5.75" customHeight="1">
      <c r="A107" s="22">
        <v>1718303.0</v>
      </c>
      <c r="B107" s="23" t="s">
        <v>5570</v>
      </c>
      <c r="C107" s="24">
        <v>6781.0</v>
      </c>
      <c r="D107" s="24">
        <v>3898.0</v>
      </c>
      <c r="E107" s="24">
        <v>3763.0</v>
      </c>
      <c r="F107" s="24">
        <v>4470.0</v>
      </c>
      <c r="G107" s="24">
        <v>3191.0</v>
      </c>
      <c r="H107" s="24">
        <v>7661.0</v>
      </c>
      <c r="I107" s="25"/>
      <c r="J107" s="26">
        <v>-5.3931</v>
      </c>
      <c r="K107" s="26">
        <v>-47.8111</v>
      </c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17">
        <v>1718402.0</v>
      </c>
      <c r="B108" s="18" t="s">
        <v>1097</v>
      </c>
      <c r="C108" s="19">
        <v>3759.0</v>
      </c>
      <c r="D108" s="19">
        <v>1884.0</v>
      </c>
      <c r="E108" s="19">
        <v>1801.0</v>
      </c>
      <c r="F108" s="19">
        <v>3229.0</v>
      </c>
      <c r="G108" s="19">
        <v>456.0</v>
      </c>
      <c r="H108" s="19">
        <v>3685.0</v>
      </c>
      <c r="I108" s="20"/>
      <c r="J108" s="21">
        <v>-21.0989</v>
      </c>
      <c r="K108" s="21">
        <v>-41.0467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5.75" customHeight="1">
      <c r="A109" s="65">
        <v>1718451.0</v>
      </c>
      <c r="B109" s="67" t="s">
        <v>5573</v>
      </c>
      <c r="C109" s="68">
        <v>1989.0</v>
      </c>
      <c r="D109" s="68">
        <v>1254.0</v>
      </c>
      <c r="E109" s="68">
        <v>1112.0</v>
      </c>
      <c r="F109" s="68">
        <v>2001.0</v>
      </c>
      <c r="G109" s="68">
        <v>365.0</v>
      </c>
      <c r="H109" s="68">
        <v>2366.0</v>
      </c>
      <c r="I109" s="25"/>
      <c r="J109" s="26">
        <v>-10.4236</v>
      </c>
      <c r="K109" s="26">
        <v>-48.8936</v>
      </c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17">
        <v>1718501.0</v>
      </c>
      <c r="B110" s="18" t="s">
        <v>5575</v>
      </c>
      <c r="C110" s="19">
        <v>3138.0</v>
      </c>
      <c r="D110" s="19">
        <v>2008.0</v>
      </c>
      <c r="E110" s="19">
        <v>1760.0</v>
      </c>
      <c r="F110" s="19">
        <v>1990.0</v>
      </c>
      <c r="G110" s="19">
        <v>1778.0</v>
      </c>
      <c r="H110" s="19">
        <v>3768.0</v>
      </c>
      <c r="I110" s="20"/>
      <c r="J110" s="21">
        <v>-8.7278</v>
      </c>
      <c r="K110" s="21">
        <v>-47.2431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5.75" customHeight="1">
      <c r="A111" s="22">
        <v>1718550.0</v>
      </c>
      <c r="B111" s="23" t="s">
        <v>2766</v>
      </c>
      <c r="C111" s="24">
        <v>3670.0</v>
      </c>
      <c r="D111" s="24">
        <v>2166.0</v>
      </c>
      <c r="E111" s="24">
        <v>2017.0</v>
      </c>
      <c r="F111" s="24">
        <v>1810.0</v>
      </c>
      <c r="G111" s="24">
        <v>2373.0</v>
      </c>
      <c r="H111" s="24">
        <v>4183.0</v>
      </c>
      <c r="I111" s="25"/>
      <c r="J111" s="26">
        <v>-6.4375</v>
      </c>
      <c r="K111" s="26">
        <v>-48.1383</v>
      </c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17">
        <v>1718659.0</v>
      </c>
      <c r="B112" s="18" t="s">
        <v>5578</v>
      </c>
      <c r="C112" s="19">
        <v>1189.0</v>
      </c>
      <c r="D112" s="19">
        <v>887.0</v>
      </c>
      <c r="E112" s="19">
        <v>827.0</v>
      </c>
      <c r="F112" s="19">
        <v>1574.0</v>
      </c>
      <c r="G112" s="19">
        <v>140.0</v>
      </c>
      <c r="H112" s="19">
        <v>1714.0</v>
      </c>
      <c r="I112" s="20"/>
      <c r="J112" s="21">
        <v>-11.4003</v>
      </c>
      <c r="K112" s="21">
        <v>-46.8833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5.75" customHeight="1">
      <c r="A113" s="22">
        <v>1718709.0</v>
      </c>
      <c r="B113" s="23" t="s">
        <v>5581</v>
      </c>
      <c r="C113" s="24">
        <v>2269.0</v>
      </c>
      <c r="D113" s="24">
        <v>1361.0</v>
      </c>
      <c r="E113" s="24">
        <v>1209.0</v>
      </c>
      <c r="F113" s="24">
        <v>1029.0</v>
      </c>
      <c r="G113" s="24">
        <v>1541.0</v>
      </c>
      <c r="H113" s="24">
        <v>2570.0</v>
      </c>
      <c r="I113" s="25"/>
      <c r="J113" s="26">
        <v>-9.345</v>
      </c>
      <c r="K113" s="26">
        <v>-48.5353</v>
      </c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17">
        <v>1718758.0</v>
      </c>
      <c r="B114" s="18" t="s">
        <v>5582</v>
      </c>
      <c r="C114" s="19">
        <v>6089.0</v>
      </c>
      <c r="D114" s="19">
        <v>3387.0</v>
      </c>
      <c r="E114" s="19">
        <v>2872.0</v>
      </c>
      <c r="F114" s="19">
        <v>2404.0</v>
      </c>
      <c r="G114" s="19">
        <v>3855.0</v>
      </c>
      <c r="H114" s="19">
        <v>6259.0</v>
      </c>
      <c r="I114" s="20"/>
      <c r="J114" s="21">
        <v>-9.3436</v>
      </c>
      <c r="K114" s="21">
        <v>-47.9019</v>
      </c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5.75" customHeight="1">
      <c r="A115" s="22">
        <v>1718808.0</v>
      </c>
      <c r="B115" s="23" t="s">
        <v>5584</v>
      </c>
      <c r="C115" s="24">
        <v>2801.0</v>
      </c>
      <c r="D115" s="24">
        <v>1972.0</v>
      </c>
      <c r="E115" s="24">
        <v>1896.0</v>
      </c>
      <c r="F115" s="24">
        <v>3517.0</v>
      </c>
      <c r="G115" s="24">
        <v>351.0</v>
      </c>
      <c r="H115" s="24">
        <v>3868.0</v>
      </c>
      <c r="I115" s="25"/>
      <c r="J115" s="26">
        <v>-5.3483</v>
      </c>
      <c r="K115" s="26">
        <v>-47.8731</v>
      </c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17">
        <v>1718840.0</v>
      </c>
      <c r="B116" s="18" t="s">
        <v>5585</v>
      </c>
      <c r="C116" s="19">
        <v>3332.0</v>
      </c>
      <c r="D116" s="19">
        <v>1741.0</v>
      </c>
      <c r="E116" s="19">
        <v>1585.0</v>
      </c>
      <c r="F116" s="19">
        <v>1764.0</v>
      </c>
      <c r="G116" s="19">
        <v>1562.0</v>
      </c>
      <c r="H116" s="19">
        <v>3326.0</v>
      </c>
      <c r="I116" s="20"/>
      <c r="J116" s="21">
        <v>-12.5372</v>
      </c>
      <c r="K116" s="21">
        <v>-49.925</v>
      </c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5.75" customHeight="1">
      <c r="A117" s="22">
        <v>1718865.0</v>
      </c>
      <c r="B117" s="23" t="s">
        <v>5588</v>
      </c>
      <c r="C117" s="24">
        <v>5507.0</v>
      </c>
      <c r="D117" s="24">
        <v>3417.0</v>
      </c>
      <c r="E117" s="24">
        <v>3182.0</v>
      </c>
      <c r="F117" s="24">
        <v>4374.0</v>
      </c>
      <c r="G117" s="24">
        <v>2225.0</v>
      </c>
      <c r="H117" s="24">
        <v>6599.0</v>
      </c>
      <c r="I117" s="25"/>
      <c r="J117" s="26">
        <v>-7.1558</v>
      </c>
      <c r="K117" s="26">
        <v>-48.7028</v>
      </c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17">
        <v>1718881.0</v>
      </c>
      <c r="B118" s="18" t="s">
        <v>5589</v>
      </c>
      <c r="C118" s="19">
        <v>2226.0</v>
      </c>
      <c r="D118" s="19">
        <v>1518.0</v>
      </c>
      <c r="E118" s="19">
        <v>1376.0</v>
      </c>
      <c r="F118" s="19">
        <v>1725.0</v>
      </c>
      <c r="G118" s="19">
        <v>1169.0</v>
      </c>
      <c r="H118" s="19">
        <v>2894.0</v>
      </c>
      <c r="I118" s="20"/>
      <c r="J118" s="21">
        <v>-8.7969</v>
      </c>
      <c r="K118" s="21">
        <v>-47.7947</v>
      </c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5.75" customHeight="1">
      <c r="A119" s="22">
        <v>1718899.0</v>
      </c>
      <c r="B119" s="23" t="s">
        <v>5591</v>
      </c>
      <c r="C119" s="24">
        <v>1852.0</v>
      </c>
      <c r="D119" s="24">
        <v>1109.0</v>
      </c>
      <c r="E119" s="24">
        <v>1019.0</v>
      </c>
      <c r="F119" s="24">
        <v>918.0</v>
      </c>
      <c r="G119" s="24">
        <v>1210.0</v>
      </c>
      <c r="H119" s="24">
        <v>2128.0</v>
      </c>
      <c r="I119" s="25"/>
      <c r="J119" s="26">
        <v>-10.8608</v>
      </c>
      <c r="K119" s="26">
        <v>-48.9136</v>
      </c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17">
        <v>1718907.0</v>
      </c>
      <c r="B120" s="18" t="s">
        <v>5593</v>
      </c>
      <c r="C120" s="19">
        <v>4316.0</v>
      </c>
      <c r="D120" s="19">
        <v>2412.0</v>
      </c>
      <c r="E120" s="19">
        <v>2156.0</v>
      </c>
      <c r="F120" s="19">
        <v>2947.0</v>
      </c>
      <c r="G120" s="19">
        <v>1621.0</v>
      </c>
      <c r="H120" s="19">
        <v>4568.0</v>
      </c>
      <c r="I120" s="20"/>
      <c r="J120" s="21">
        <v>-11.4489</v>
      </c>
      <c r="K120" s="21">
        <v>-48.1206</v>
      </c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5.75" customHeight="1">
      <c r="A121" s="22">
        <v>1719004.0</v>
      </c>
      <c r="B121" s="23" t="s">
        <v>5595</v>
      </c>
      <c r="C121" s="24">
        <v>2114.0</v>
      </c>
      <c r="D121" s="24">
        <v>1339.0</v>
      </c>
      <c r="E121" s="24">
        <v>1184.0</v>
      </c>
      <c r="F121" s="24">
        <v>1616.0</v>
      </c>
      <c r="G121" s="24">
        <v>907.0</v>
      </c>
      <c r="H121" s="24">
        <v>2523.0</v>
      </c>
      <c r="I121" s="25"/>
      <c r="J121" s="26">
        <v>-10.2822</v>
      </c>
      <c r="K121" s="26">
        <v>-47.8083</v>
      </c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17">
        <v>1720002.0</v>
      </c>
      <c r="B122" s="18" t="s">
        <v>5597</v>
      </c>
      <c r="C122" s="19">
        <v>2455.0</v>
      </c>
      <c r="D122" s="19">
        <v>1267.0</v>
      </c>
      <c r="E122" s="19">
        <v>1204.0</v>
      </c>
      <c r="F122" s="19">
        <v>1591.0</v>
      </c>
      <c r="G122" s="19">
        <v>880.0</v>
      </c>
      <c r="H122" s="19">
        <v>2471.0</v>
      </c>
      <c r="I122" s="20"/>
      <c r="J122" s="21">
        <v>-6.4344</v>
      </c>
      <c r="K122" s="21">
        <v>-47.6725</v>
      </c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5.75" customHeight="1">
      <c r="A123" s="22">
        <v>1720101.0</v>
      </c>
      <c r="B123" s="23" t="s">
        <v>5600</v>
      </c>
      <c r="C123" s="24">
        <v>3738.0</v>
      </c>
      <c r="D123" s="24">
        <v>2406.0</v>
      </c>
      <c r="E123" s="24">
        <v>2209.0</v>
      </c>
      <c r="F123" s="24">
        <v>2716.0</v>
      </c>
      <c r="G123" s="24">
        <v>1899.0</v>
      </c>
      <c r="H123" s="24">
        <v>4615.0</v>
      </c>
      <c r="I123" s="25"/>
      <c r="J123" s="26">
        <v>-6.0203</v>
      </c>
      <c r="K123" s="26">
        <v>-47.9022</v>
      </c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17">
        <v>1720150.0</v>
      </c>
      <c r="B124" s="18" t="s">
        <v>5602</v>
      </c>
      <c r="C124" s="19">
        <v>1269.0</v>
      </c>
      <c r="D124" s="19">
        <v>773.0</v>
      </c>
      <c r="E124" s="19">
        <v>672.0</v>
      </c>
      <c r="F124" s="19">
        <v>931.0</v>
      </c>
      <c r="G124" s="19">
        <v>514.0</v>
      </c>
      <c r="H124" s="19">
        <v>1445.0</v>
      </c>
      <c r="I124" s="20"/>
      <c r="J124" s="21">
        <v>-10.1683</v>
      </c>
      <c r="K124" s="21">
        <v>-46.6594</v>
      </c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5.75" customHeight="1">
      <c r="A125" s="22">
        <v>1720200.0</v>
      </c>
      <c r="B125" s="23" t="s">
        <v>5603</v>
      </c>
      <c r="C125" s="24">
        <v>8486.0</v>
      </c>
      <c r="D125" s="24">
        <v>5295.0</v>
      </c>
      <c r="E125" s="24">
        <v>5195.0</v>
      </c>
      <c r="F125" s="24">
        <v>2547.0</v>
      </c>
      <c r="G125" s="24">
        <v>7943.0</v>
      </c>
      <c r="H125" s="24">
        <v>10490.0</v>
      </c>
      <c r="I125" s="25"/>
      <c r="J125" s="26">
        <v>-5.5556</v>
      </c>
      <c r="K125" s="26">
        <v>-47.5778</v>
      </c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17">
        <v>1720259.0</v>
      </c>
      <c r="B126" s="18" t="s">
        <v>5604</v>
      </c>
      <c r="C126" s="19">
        <v>2740.0</v>
      </c>
      <c r="D126" s="19">
        <v>1486.0</v>
      </c>
      <c r="E126" s="19">
        <v>1424.0</v>
      </c>
      <c r="F126" s="19">
        <v>1588.0</v>
      </c>
      <c r="G126" s="19">
        <v>1322.0</v>
      </c>
      <c r="H126" s="19">
        <v>2910.0</v>
      </c>
      <c r="I126" s="20"/>
      <c r="J126" s="21">
        <v>-12.7436</v>
      </c>
      <c r="K126" s="21">
        <v>-48.2356</v>
      </c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5.75" customHeight="1">
      <c r="A127" s="22">
        <v>1720309.0</v>
      </c>
      <c r="B127" s="23" t="s">
        <v>5605</v>
      </c>
      <c r="C127" s="24">
        <v>3669.0</v>
      </c>
      <c r="D127" s="24">
        <v>2199.0</v>
      </c>
      <c r="E127" s="24">
        <v>2084.0</v>
      </c>
      <c r="F127" s="24">
        <v>3283.0</v>
      </c>
      <c r="G127" s="24">
        <v>1000.0</v>
      </c>
      <c r="H127" s="24">
        <v>4283.0</v>
      </c>
      <c r="I127" s="25"/>
      <c r="J127" s="26">
        <v>-5.2572</v>
      </c>
      <c r="K127" s="26">
        <v>-48.2</v>
      </c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17">
        <v>1720499.0</v>
      </c>
      <c r="B128" s="18" t="s">
        <v>5607</v>
      </c>
      <c r="C128" s="19">
        <v>5054.0</v>
      </c>
      <c r="D128" s="19">
        <v>2267.0</v>
      </c>
      <c r="E128" s="19">
        <v>2117.0</v>
      </c>
      <c r="F128" s="19">
        <v>2724.0</v>
      </c>
      <c r="G128" s="19">
        <v>1660.0</v>
      </c>
      <c r="H128" s="19">
        <v>4384.0</v>
      </c>
      <c r="I128" s="20"/>
      <c r="J128" s="21">
        <v>-11.975</v>
      </c>
      <c r="K128" s="21">
        <v>-48.2336</v>
      </c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5.75" customHeight="1">
      <c r="A129" s="22">
        <v>1720655.0</v>
      </c>
      <c r="B129" s="23" t="s">
        <v>5608</v>
      </c>
      <c r="C129" s="24">
        <v>4725.0</v>
      </c>
      <c r="D129" s="24">
        <v>2656.0</v>
      </c>
      <c r="E129" s="24">
        <v>2415.0</v>
      </c>
      <c r="F129" s="24">
        <v>4064.0</v>
      </c>
      <c r="G129" s="24">
        <v>1007.0</v>
      </c>
      <c r="H129" s="24">
        <v>5071.0</v>
      </c>
      <c r="I129" s="25"/>
      <c r="J129" s="26">
        <v>-11.1467</v>
      </c>
      <c r="K129" s="26">
        <v>-48.1692</v>
      </c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17">
        <v>1720804.0</v>
      </c>
      <c r="B130" s="18" t="s">
        <v>5609</v>
      </c>
      <c r="C130" s="19">
        <v>9488.0</v>
      </c>
      <c r="D130" s="19">
        <v>4631.0</v>
      </c>
      <c r="E130" s="19">
        <v>4517.0</v>
      </c>
      <c r="F130" s="19">
        <v>4875.0</v>
      </c>
      <c r="G130" s="19">
        <v>4273.0</v>
      </c>
      <c r="H130" s="19">
        <v>9148.0</v>
      </c>
      <c r="I130" s="20"/>
      <c r="J130" s="21">
        <v>-5.6</v>
      </c>
      <c r="K130" s="21">
        <v>-47.6414</v>
      </c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5.75" customHeight="1">
      <c r="A131" s="22">
        <v>1720853.0</v>
      </c>
      <c r="B131" s="23" t="s">
        <v>5610</v>
      </c>
      <c r="C131" s="24">
        <v>1476.0</v>
      </c>
      <c r="D131" s="24">
        <v>893.0</v>
      </c>
      <c r="E131" s="24">
        <v>846.0</v>
      </c>
      <c r="F131" s="24">
        <v>1106.0</v>
      </c>
      <c r="G131" s="24">
        <v>633.0</v>
      </c>
      <c r="H131" s="24">
        <v>1739.0</v>
      </c>
      <c r="I131" s="25"/>
      <c r="J131" s="26">
        <v>-11.9933</v>
      </c>
      <c r="K131" s="26">
        <v>-48.9708</v>
      </c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17">
        <v>1720903.0</v>
      </c>
      <c r="B132" s="18" t="s">
        <v>5611</v>
      </c>
      <c r="C132" s="19">
        <v>13169.0</v>
      </c>
      <c r="D132" s="19">
        <v>7885.0</v>
      </c>
      <c r="E132" s="19">
        <v>7168.0</v>
      </c>
      <c r="F132" s="19">
        <v>10629.0</v>
      </c>
      <c r="G132" s="19">
        <v>4424.0</v>
      </c>
      <c r="H132" s="19">
        <v>15053.0</v>
      </c>
      <c r="I132" s="20"/>
      <c r="J132" s="21">
        <v>-12.4039</v>
      </c>
      <c r="K132" s="21">
        <v>-46.4361</v>
      </c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5.75" customHeight="1">
      <c r="A133" s="22">
        <v>1720937.0</v>
      </c>
      <c r="B133" s="23" t="s">
        <v>5612</v>
      </c>
      <c r="C133" s="24">
        <v>1713.0</v>
      </c>
      <c r="D133" s="24">
        <v>1017.0</v>
      </c>
      <c r="E133" s="24">
        <v>928.0</v>
      </c>
      <c r="F133" s="24">
        <v>1557.0</v>
      </c>
      <c r="G133" s="24">
        <v>388.0</v>
      </c>
      <c r="H133" s="24">
        <v>1945.0</v>
      </c>
      <c r="I133" s="25"/>
      <c r="J133" s="26">
        <v>-12.1883</v>
      </c>
      <c r="K133" s="26">
        <v>-46.9886</v>
      </c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17">
        <v>1720978.0</v>
      </c>
      <c r="B134" s="18" t="s">
        <v>5613</v>
      </c>
      <c r="C134" s="19">
        <v>2306.0</v>
      </c>
      <c r="D134" s="19">
        <v>1352.0</v>
      </c>
      <c r="E134" s="19">
        <v>1210.0</v>
      </c>
      <c r="F134" s="19">
        <v>1363.0</v>
      </c>
      <c r="G134" s="19">
        <v>1199.0</v>
      </c>
      <c r="H134" s="19">
        <v>2562.0</v>
      </c>
      <c r="I134" s="20"/>
      <c r="J134" s="21">
        <v>-12.795</v>
      </c>
      <c r="K134" s="21">
        <v>-49.0925</v>
      </c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5.75" customHeight="1">
      <c r="A135" s="22">
        <v>1721109.0</v>
      </c>
      <c r="B135" s="23" t="s">
        <v>5614</v>
      </c>
      <c r="C135" s="24">
        <v>5788.0</v>
      </c>
      <c r="D135" s="24">
        <v>3399.0</v>
      </c>
      <c r="E135" s="24">
        <v>3199.0</v>
      </c>
      <c r="F135" s="24">
        <v>2955.0</v>
      </c>
      <c r="G135" s="24">
        <v>3643.0</v>
      </c>
      <c r="H135" s="24">
        <v>6598.0</v>
      </c>
      <c r="I135" s="25"/>
      <c r="J135" s="26">
        <v>-9.5636</v>
      </c>
      <c r="K135" s="26">
        <v>-48.3767</v>
      </c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136">
        <v>1721208.0</v>
      </c>
      <c r="B136" s="137" t="s">
        <v>5615</v>
      </c>
      <c r="C136" s="138">
        <v>22777.0</v>
      </c>
      <c r="D136" s="138">
        <v>11195.0</v>
      </c>
      <c r="E136" s="138">
        <v>11413.0</v>
      </c>
      <c r="F136" s="138">
        <v>18313.0</v>
      </c>
      <c r="G136" s="138">
        <v>4295.0</v>
      </c>
      <c r="H136" s="138">
        <v>22608.0</v>
      </c>
      <c r="I136" s="20"/>
      <c r="J136" s="21">
        <v>-6.3294</v>
      </c>
      <c r="K136" s="21">
        <v>-47.4164</v>
      </c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5.75" customHeight="1">
      <c r="A137" s="22">
        <v>1721257.0</v>
      </c>
      <c r="B137" s="23" t="s">
        <v>5616</v>
      </c>
      <c r="C137" s="24">
        <v>1179.0</v>
      </c>
      <c r="D137" s="24">
        <v>843.0</v>
      </c>
      <c r="E137" s="24">
        <v>731.0</v>
      </c>
      <c r="F137" s="24">
        <v>930.0</v>
      </c>
      <c r="G137" s="24">
        <v>644.0</v>
      </c>
      <c r="H137" s="24">
        <v>1574.0</v>
      </c>
      <c r="I137" s="25"/>
      <c r="J137" s="26">
        <v>-8.9728</v>
      </c>
      <c r="K137" s="26">
        <v>-48.1878</v>
      </c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17">
        <v>1721307.0</v>
      </c>
      <c r="B138" s="18" t="s">
        <v>5617</v>
      </c>
      <c r="C138" s="19">
        <v>1365.0</v>
      </c>
      <c r="D138" s="19">
        <v>1089.0</v>
      </c>
      <c r="E138" s="19">
        <v>1008.0</v>
      </c>
      <c r="F138" s="19">
        <v>1066.0</v>
      </c>
      <c r="G138" s="19">
        <v>1031.0</v>
      </c>
      <c r="H138" s="19">
        <v>2097.0</v>
      </c>
      <c r="I138" s="20"/>
      <c r="J138" s="21">
        <v>-8.3939</v>
      </c>
      <c r="K138" s="21">
        <v>-48.1156</v>
      </c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5.75" customHeight="1">
      <c r="A139" s="22">
        <v>1722081.0</v>
      </c>
      <c r="B139" s="23" t="s">
        <v>5618</v>
      </c>
      <c r="C139" s="24">
        <v>10273.0</v>
      </c>
      <c r="D139" s="24">
        <v>5645.0</v>
      </c>
      <c r="E139" s="24">
        <v>5333.0</v>
      </c>
      <c r="F139" s="24">
        <v>5862.0</v>
      </c>
      <c r="G139" s="24">
        <v>5116.0</v>
      </c>
      <c r="H139" s="24">
        <v>10978.0</v>
      </c>
      <c r="I139" s="25"/>
      <c r="J139" s="26">
        <v>-6.8492</v>
      </c>
      <c r="K139" s="26">
        <v>-47.9631</v>
      </c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136">
        <v>1722107.0</v>
      </c>
      <c r="B140" s="137" t="s">
        <v>5619</v>
      </c>
      <c r="C140" s="138">
        <v>12137.0</v>
      </c>
      <c r="D140" s="138">
        <v>5907.0</v>
      </c>
      <c r="E140" s="138">
        <v>5577.0</v>
      </c>
      <c r="F140" s="138">
        <v>9738.0</v>
      </c>
      <c r="G140" s="138">
        <v>1746.0</v>
      </c>
      <c r="H140" s="138">
        <v>11484.0</v>
      </c>
      <c r="I140" s="20"/>
      <c r="J140" s="21">
        <v>-6.4111</v>
      </c>
      <c r="K140" s="21">
        <v>-48.5364</v>
      </c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5.75" customHeight="1">
      <c r="A141" s="70" t="s">
        <v>81</v>
      </c>
      <c r="B141" s="71" t="s">
        <v>83</v>
      </c>
      <c r="C141" s="72">
        <f t="shared" ref="C141:H141" si="1">SUM(C2:C140)</f>
        <v>1157098</v>
      </c>
      <c r="D141" s="72">
        <f t="shared" si="1"/>
        <v>702451</v>
      </c>
      <c r="E141" s="72">
        <f t="shared" si="1"/>
        <v>681002</v>
      </c>
      <c r="F141" s="72">
        <f t="shared" si="1"/>
        <v>1090241</v>
      </c>
      <c r="G141" s="72">
        <f t="shared" si="1"/>
        <v>293212</v>
      </c>
      <c r="H141" s="72">
        <f t="shared" si="1"/>
        <v>1383453</v>
      </c>
      <c r="I141" s="73">
        <f>COUNTA($A$2:A140)</f>
        <v>139</v>
      </c>
      <c r="J141" s="140"/>
      <c r="K141" s="140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9.5" customHeight="1">
      <c r="A142" s="139" t="s">
        <v>5620</v>
      </c>
      <c r="B142" s="132"/>
      <c r="C142" s="146"/>
      <c r="D142" s="146"/>
      <c r="E142" s="146"/>
      <c r="F142" s="146"/>
      <c r="G142" s="146"/>
      <c r="H142" s="146"/>
      <c r="I142" s="132"/>
      <c r="J142" s="77"/>
      <c r="K142" s="77"/>
      <c r="L142" s="132"/>
      <c r="M142" s="132"/>
      <c r="N142" s="132"/>
      <c r="O142" s="132"/>
      <c r="P142" s="132"/>
      <c r="Q142" s="132"/>
      <c r="R142" s="132"/>
      <c r="S142" s="132"/>
      <c r="T142" s="132"/>
      <c r="U142" s="132"/>
      <c r="V142" s="132"/>
      <c r="W142" s="132"/>
      <c r="X142" s="132"/>
      <c r="Y142" s="132"/>
      <c r="Z142" s="132"/>
    </row>
    <row r="143" ht="12.0" customHeight="1">
      <c r="A143" s="78"/>
      <c r="B143" s="78"/>
      <c r="C143" s="79"/>
      <c r="D143" s="79"/>
      <c r="E143" s="79"/>
      <c r="F143" s="79"/>
      <c r="G143" s="79"/>
      <c r="H143" s="79"/>
      <c r="I143" s="4"/>
      <c r="J143" s="77"/>
      <c r="K143" s="7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78"/>
      <c r="B144" s="78"/>
      <c r="C144" s="79"/>
      <c r="D144" s="79"/>
      <c r="E144" s="79"/>
      <c r="F144" s="79"/>
      <c r="G144" s="79"/>
      <c r="H144" s="79"/>
      <c r="I144" s="4"/>
      <c r="J144" s="77"/>
      <c r="K144" s="7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78"/>
      <c r="B145" s="78"/>
      <c r="C145" s="79"/>
      <c r="D145" s="79"/>
      <c r="E145" s="79"/>
      <c r="F145" s="79"/>
      <c r="G145" s="79"/>
      <c r="H145" s="79"/>
      <c r="I145" s="4"/>
      <c r="J145" s="77"/>
      <c r="K145" s="7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78"/>
      <c r="B146" s="78"/>
      <c r="C146" s="79"/>
      <c r="D146" s="79"/>
      <c r="E146" s="79"/>
      <c r="F146" s="79"/>
      <c r="G146" s="79"/>
      <c r="H146" s="79"/>
      <c r="I146" s="4"/>
      <c r="J146" s="77"/>
      <c r="K146" s="7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78"/>
      <c r="B147" s="78"/>
      <c r="C147" s="79"/>
      <c r="D147" s="79"/>
      <c r="E147" s="79"/>
      <c r="F147" s="79"/>
      <c r="G147" s="79"/>
      <c r="H147" s="79"/>
      <c r="I147" s="4"/>
      <c r="J147" s="77"/>
      <c r="K147" s="7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78"/>
      <c r="B148" s="78"/>
      <c r="C148" s="79"/>
      <c r="D148" s="79"/>
      <c r="E148" s="79"/>
      <c r="F148" s="79"/>
      <c r="G148" s="79"/>
      <c r="H148" s="79"/>
      <c r="I148" s="4"/>
      <c r="J148" s="77"/>
      <c r="K148" s="7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78"/>
      <c r="B149" s="78"/>
      <c r="C149" s="79"/>
      <c r="D149" s="79"/>
      <c r="E149" s="79"/>
      <c r="F149" s="79"/>
      <c r="G149" s="79"/>
      <c r="H149" s="79"/>
      <c r="I149" s="4"/>
      <c r="J149" s="77"/>
      <c r="K149" s="7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78"/>
      <c r="B150" s="78"/>
      <c r="C150" s="79"/>
      <c r="D150" s="79"/>
      <c r="E150" s="79"/>
      <c r="F150" s="79"/>
      <c r="G150" s="79"/>
      <c r="H150" s="79"/>
      <c r="I150" s="4"/>
      <c r="J150" s="77"/>
      <c r="K150" s="7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78"/>
      <c r="B151" s="78"/>
      <c r="C151" s="79"/>
      <c r="D151" s="79"/>
      <c r="E151" s="79"/>
      <c r="F151" s="79"/>
      <c r="G151" s="79"/>
      <c r="H151" s="79"/>
      <c r="I151" s="4"/>
      <c r="J151" s="77"/>
      <c r="K151" s="7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78"/>
      <c r="B152" s="78"/>
      <c r="C152" s="79"/>
      <c r="D152" s="79"/>
      <c r="E152" s="79"/>
      <c r="F152" s="79"/>
      <c r="G152" s="79"/>
      <c r="H152" s="79"/>
      <c r="I152" s="4"/>
      <c r="J152" s="77"/>
      <c r="K152" s="7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78"/>
      <c r="B153" s="78"/>
      <c r="C153" s="79"/>
      <c r="D153" s="79"/>
      <c r="E153" s="79"/>
      <c r="F153" s="79"/>
      <c r="G153" s="79"/>
      <c r="H153" s="79"/>
      <c r="I153" s="4"/>
      <c r="J153" s="77"/>
      <c r="K153" s="7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78"/>
      <c r="B154" s="78"/>
      <c r="C154" s="79"/>
      <c r="D154" s="79"/>
      <c r="E154" s="79"/>
      <c r="F154" s="79"/>
      <c r="G154" s="79"/>
      <c r="H154" s="79"/>
      <c r="I154" s="4"/>
      <c r="J154" s="77"/>
      <c r="K154" s="7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78"/>
      <c r="B155" s="78"/>
      <c r="C155" s="79"/>
      <c r="D155" s="79"/>
      <c r="E155" s="79"/>
      <c r="F155" s="79"/>
      <c r="G155" s="79"/>
      <c r="H155" s="79"/>
      <c r="I155" s="4"/>
      <c r="J155" s="77"/>
      <c r="K155" s="7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78"/>
      <c r="B156" s="78"/>
      <c r="C156" s="79"/>
      <c r="D156" s="79"/>
      <c r="E156" s="79"/>
      <c r="F156" s="79"/>
      <c r="G156" s="79"/>
      <c r="H156" s="79"/>
      <c r="I156" s="4"/>
      <c r="J156" s="77"/>
      <c r="K156" s="7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78"/>
      <c r="B157" s="78"/>
      <c r="C157" s="79"/>
      <c r="D157" s="79"/>
      <c r="E157" s="79"/>
      <c r="F157" s="79"/>
      <c r="G157" s="79"/>
      <c r="H157" s="79"/>
      <c r="I157" s="4"/>
      <c r="J157" s="77"/>
      <c r="K157" s="7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78"/>
      <c r="B158" s="78"/>
      <c r="C158" s="79"/>
      <c r="D158" s="79"/>
      <c r="E158" s="79"/>
      <c r="F158" s="79"/>
      <c r="G158" s="79"/>
      <c r="H158" s="79"/>
      <c r="I158" s="4"/>
      <c r="J158" s="77"/>
      <c r="K158" s="7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78"/>
      <c r="B159" s="78"/>
      <c r="C159" s="79"/>
      <c r="D159" s="79"/>
      <c r="E159" s="79"/>
      <c r="F159" s="79"/>
      <c r="G159" s="79"/>
      <c r="H159" s="79"/>
      <c r="I159" s="4"/>
      <c r="J159" s="77"/>
      <c r="K159" s="7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78"/>
      <c r="B160" s="78"/>
      <c r="C160" s="79"/>
      <c r="D160" s="79"/>
      <c r="E160" s="79"/>
      <c r="F160" s="79"/>
      <c r="G160" s="79"/>
      <c r="H160" s="79"/>
      <c r="I160" s="4"/>
      <c r="J160" s="77"/>
      <c r="K160" s="7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78"/>
      <c r="B161" s="78"/>
      <c r="C161" s="79"/>
      <c r="D161" s="79"/>
      <c r="E161" s="79"/>
      <c r="F161" s="79"/>
      <c r="G161" s="79"/>
      <c r="H161" s="79"/>
      <c r="I161" s="4"/>
      <c r="J161" s="77"/>
      <c r="K161" s="7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78"/>
      <c r="B162" s="78"/>
      <c r="C162" s="79"/>
      <c r="D162" s="79"/>
      <c r="E162" s="79"/>
      <c r="F162" s="79"/>
      <c r="G162" s="79"/>
      <c r="H162" s="79"/>
      <c r="I162" s="4"/>
      <c r="J162" s="77"/>
      <c r="K162" s="7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78"/>
      <c r="B163" s="78"/>
      <c r="C163" s="79"/>
      <c r="D163" s="79"/>
      <c r="E163" s="79"/>
      <c r="F163" s="79"/>
      <c r="G163" s="79"/>
      <c r="H163" s="79"/>
      <c r="I163" s="4"/>
      <c r="J163" s="77"/>
      <c r="K163" s="7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78"/>
      <c r="B164" s="78"/>
      <c r="C164" s="79"/>
      <c r="D164" s="79"/>
      <c r="E164" s="79"/>
      <c r="F164" s="79"/>
      <c r="G164" s="79"/>
      <c r="H164" s="79"/>
      <c r="I164" s="4"/>
      <c r="J164" s="77"/>
      <c r="K164" s="7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78"/>
      <c r="B165" s="78"/>
      <c r="C165" s="79"/>
      <c r="D165" s="79"/>
      <c r="E165" s="79"/>
      <c r="F165" s="79"/>
      <c r="G165" s="79"/>
      <c r="H165" s="79"/>
      <c r="I165" s="4"/>
      <c r="J165" s="77"/>
      <c r="K165" s="7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78"/>
      <c r="B166" s="78"/>
      <c r="C166" s="79"/>
      <c r="D166" s="79"/>
      <c r="E166" s="79"/>
      <c r="F166" s="79"/>
      <c r="G166" s="79"/>
      <c r="H166" s="79"/>
      <c r="I166" s="4"/>
      <c r="J166" s="77"/>
      <c r="K166" s="7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78"/>
      <c r="B167" s="78"/>
      <c r="C167" s="79"/>
      <c r="D167" s="79"/>
      <c r="E167" s="79"/>
      <c r="F167" s="79"/>
      <c r="G167" s="79"/>
      <c r="H167" s="79"/>
      <c r="I167" s="4"/>
      <c r="J167" s="77"/>
      <c r="K167" s="7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78"/>
      <c r="B168" s="78"/>
      <c r="C168" s="79"/>
      <c r="D168" s="79"/>
      <c r="E168" s="79"/>
      <c r="F168" s="79"/>
      <c r="G168" s="79"/>
      <c r="H168" s="79"/>
      <c r="I168" s="4"/>
      <c r="J168" s="77"/>
      <c r="K168" s="7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78"/>
      <c r="B169" s="78"/>
      <c r="C169" s="79"/>
      <c r="D169" s="79"/>
      <c r="E169" s="79"/>
      <c r="F169" s="79"/>
      <c r="G169" s="79"/>
      <c r="H169" s="79"/>
      <c r="I169" s="4"/>
      <c r="J169" s="77"/>
      <c r="K169" s="7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78"/>
      <c r="B170" s="78"/>
      <c r="C170" s="79"/>
      <c r="D170" s="79"/>
      <c r="E170" s="79"/>
      <c r="F170" s="79"/>
      <c r="G170" s="79"/>
      <c r="H170" s="79"/>
      <c r="I170" s="4"/>
      <c r="J170" s="77"/>
      <c r="K170" s="7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78"/>
      <c r="B171" s="78"/>
      <c r="C171" s="79"/>
      <c r="D171" s="79"/>
      <c r="E171" s="79"/>
      <c r="F171" s="79"/>
      <c r="G171" s="79"/>
      <c r="H171" s="79"/>
      <c r="I171" s="4"/>
      <c r="J171" s="77"/>
      <c r="K171" s="7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78"/>
      <c r="B172" s="78"/>
      <c r="C172" s="79"/>
      <c r="D172" s="79"/>
      <c r="E172" s="79"/>
      <c r="F172" s="79"/>
      <c r="G172" s="79"/>
      <c r="H172" s="79"/>
      <c r="I172" s="4"/>
      <c r="J172" s="77"/>
      <c r="K172" s="7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78"/>
      <c r="B173" s="78"/>
      <c r="C173" s="79"/>
      <c r="D173" s="79"/>
      <c r="E173" s="79"/>
      <c r="F173" s="79"/>
      <c r="G173" s="79"/>
      <c r="H173" s="79"/>
      <c r="I173" s="4"/>
      <c r="J173" s="77"/>
      <c r="K173" s="7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78"/>
      <c r="B174" s="78"/>
      <c r="C174" s="79"/>
      <c r="D174" s="79"/>
      <c r="E174" s="79"/>
      <c r="F174" s="79"/>
      <c r="G174" s="79"/>
      <c r="H174" s="79"/>
      <c r="I174" s="4"/>
      <c r="J174" s="77"/>
      <c r="K174" s="7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78"/>
      <c r="B175" s="78"/>
      <c r="C175" s="79"/>
      <c r="D175" s="79"/>
      <c r="E175" s="79"/>
      <c r="F175" s="79"/>
      <c r="G175" s="79"/>
      <c r="H175" s="79"/>
      <c r="I175" s="4"/>
      <c r="J175" s="77"/>
      <c r="K175" s="7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78"/>
      <c r="B176" s="78"/>
      <c r="C176" s="79"/>
      <c r="D176" s="79"/>
      <c r="E176" s="79"/>
      <c r="F176" s="79"/>
      <c r="G176" s="79"/>
      <c r="H176" s="79"/>
      <c r="I176" s="4"/>
      <c r="J176" s="77"/>
      <c r="K176" s="7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78"/>
      <c r="B177" s="78"/>
      <c r="C177" s="79"/>
      <c r="D177" s="79"/>
      <c r="E177" s="79"/>
      <c r="F177" s="79"/>
      <c r="G177" s="79"/>
      <c r="H177" s="79"/>
      <c r="I177" s="4"/>
      <c r="J177" s="77"/>
      <c r="K177" s="7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78"/>
      <c r="B178" s="78"/>
      <c r="C178" s="79"/>
      <c r="D178" s="79"/>
      <c r="E178" s="79"/>
      <c r="F178" s="79"/>
      <c r="G178" s="79"/>
      <c r="H178" s="79"/>
      <c r="I178" s="4"/>
      <c r="J178" s="77"/>
      <c r="K178" s="7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78"/>
      <c r="B179" s="78"/>
      <c r="C179" s="79"/>
      <c r="D179" s="79"/>
      <c r="E179" s="79"/>
      <c r="F179" s="79"/>
      <c r="G179" s="79"/>
      <c r="H179" s="79"/>
      <c r="I179" s="4"/>
      <c r="J179" s="77"/>
      <c r="K179" s="7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78"/>
      <c r="B180" s="78"/>
      <c r="C180" s="79"/>
      <c r="D180" s="79"/>
      <c r="E180" s="79"/>
      <c r="F180" s="79"/>
      <c r="G180" s="79"/>
      <c r="H180" s="79"/>
      <c r="I180" s="4"/>
      <c r="J180" s="77"/>
      <c r="K180" s="7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78"/>
      <c r="B181" s="78"/>
      <c r="C181" s="79"/>
      <c r="D181" s="79"/>
      <c r="E181" s="79"/>
      <c r="F181" s="79"/>
      <c r="G181" s="79"/>
      <c r="H181" s="79"/>
      <c r="I181" s="4"/>
      <c r="J181" s="77"/>
      <c r="K181" s="7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78"/>
      <c r="B182" s="78"/>
      <c r="C182" s="79"/>
      <c r="D182" s="79"/>
      <c r="E182" s="79"/>
      <c r="F182" s="79"/>
      <c r="G182" s="79"/>
      <c r="H182" s="79"/>
      <c r="I182" s="4"/>
      <c r="J182" s="77"/>
      <c r="K182" s="7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78"/>
      <c r="B183" s="78"/>
      <c r="C183" s="79"/>
      <c r="D183" s="79"/>
      <c r="E183" s="79"/>
      <c r="F183" s="79"/>
      <c r="G183" s="79"/>
      <c r="H183" s="79"/>
      <c r="I183" s="4"/>
      <c r="J183" s="77"/>
      <c r="K183" s="7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78"/>
      <c r="B184" s="78"/>
      <c r="C184" s="79"/>
      <c r="D184" s="79"/>
      <c r="E184" s="79"/>
      <c r="F184" s="79"/>
      <c r="G184" s="79"/>
      <c r="H184" s="79"/>
      <c r="I184" s="4"/>
      <c r="J184" s="77"/>
      <c r="K184" s="7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78"/>
      <c r="B185" s="78"/>
      <c r="C185" s="79"/>
      <c r="D185" s="79"/>
      <c r="E185" s="79"/>
      <c r="F185" s="79"/>
      <c r="G185" s="79"/>
      <c r="H185" s="79"/>
      <c r="I185" s="4"/>
      <c r="J185" s="77"/>
      <c r="K185" s="7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78"/>
      <c r="B186" s="78"/>
      <c r="C186" s="79"/>
      <c r="D186" s="79"/>
      <c r="E186" s="79"/>
      <c r="F186" s="79"/>
      <c r="G186" s="79"/>
      <c r="H186" s="79"/>
      <c r="I186" s="4"/>
      <c r="J186" s="77"/>
      <c r="K186" s="7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78"/>
      <c r="B187" s="78"/>
      <c r="C187" s="79"/>
      <c r="D187" s="79"/>
      <c r="E187" s="79"/>
      <c r="F187" s="79"/>
      <c r="G187" s="79"/>
      <c r="H187" s="79"/>
      <c r="I187" s="4"/>
      <c r="J187" s="77"/>
      <c r="K187" s="7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78"/>
      <c r="B188" s="78"/>
      <c r="C188" s="79"/>
      <c r="D188" s="79"/>
      <c r="E188" s="79"/>
      <c r="F188" s="79"/>
      <c r="G188" s="79"/>
      <c r="H188" s="79"/>
      <c r="I188" s="4"/>
      <c r="J188" s="77"/>
      <c r="K188" s="7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78"/>
      <c r="B189" s="78"/>
      <c r="C189" s="79"/>
      <c r="D189" s="79"/>
      <c r="E189" s="79"/>
      <c r="F189" s="79"/>
      <c r="G189" s="79"/>
      <c r="H189" s="79"/>
      <c r="I189" s="4"/>
      <c r="J189" s="77"/>
      <c r="K189" s="7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78"/>
      <c r="B190" s="78"/>
      <c r="C190" s="79"/>
      <c r="D190" s="79"/>
      <c r="E190" s="79"/>
      <c r="F190" s="79"/>
      <c r="G190" s="79"/>
      <c r="H190" s="79"/>
      <c r="I190" s="4"/>
      <c r="J190" s="77"/>
      <c r="K190" s="7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78"/>
      <c r="B191" s="78"/>
      <c r="C191" s="79"/>
      <c r="D191" s="79"/>
      <c r="E191" s="79"/>
      <c r="F191" s="79"/>
      <c r="G191" s="79"/>
      <c r="H191" s="79"/>
      <c r="I191" s="4"/>
      <c r="J191" s="77"/>
      <c r="K191" s="7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78"/>
      <c r="B192" s="78"/>
      <c r="C192" s="79"/>
      <c r="D192" s="79"/>
      <c r="E192" s="79"/>
      <c r="F192" s="79"/>
      <c r="G192" s="79"/>
      <c r="H192" s="79"/>
      <c r="I192" s="4"/>
      <c r="J192" s="77"/>
      <c r="K192" s="7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78"/>
      <c r="B193" s="78"/>
      <c r="C193" s="79"/>
      <c r="D193" s="79"/>
      <c r="E193" s="79"/>
      <c r="F193" s="79"/>
      <c r="G193" s="79"/>
      <c r="H193" s="79"/>
      <c r="I193" s="4"/>
      <c r="J193" s="77"/>
      <c r="K193" s="7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78"/>
      <c r="B194" s="78"/>
      <c r="C194" s="79"/>
      <c r="D194" s="79"/>
      <c r="E194" s="79"/>
      <c r="F194" s="79"/>
      <c r="G194" s="79"/>
      <c r="H194" s="79"/>
      <c r="I194" s="4"/>
      <c r="J194" s="77"/>
      <c r="K194" s="7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78"/>
      <c r="B195" s="78"/>
      <c r="C195" s="79"/>
      <c r="D195" s="79"/>
      <c r="E195" s="79"/>
      <c r="F195" s="79"/>
      <c r="G195" s="79"/>
      <c r="H195" s="79"/>
      <c r="I195" s="4"/>
      <c r="J195" s="77"/>
      <c r="K195" s="7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78"/>
      <c r="B196" s="78"/>
      <c r="C196" s="79"/>
      <c r="D196" s="79"/>
      <c r="E196" s="79"/>
      <c r="F196" s="79"/>
      <c r="G196" s="79"/>
      <c r="H196" s="79"/>
      <c r="I196" s="4"/>
      <c r="J196" s="77"/>
      <c r="K196" s="7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78"/>
      <c r="B197" s="78"/>
      <c r="C197" s="79"/>
      <c r="D197" s="79"/>
      <c r="E197" s="79"/>
      <c r="F197" s="79"/>
      <c r="G197" s="79"/>
      <c r="H197" s="79"/>
      <c r="I197" s="4"/>
      <c r="J197" s="77"/>
      <c r="K197" s="7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78"/>
      <c r="B198" s="78"/>
      <c r="C198" s="79"/>
      <c r="D198" s="79"/>
      <c r="E198" s="79"/>
      <c r="F198" s="79"/>
      <c r="G198" s="79"/>
      <c r="H198" s="79"/>
      <c r="I198" s="4"/>
      <c r="J198" s="77"/>
      <c r="K198" s="7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78"/>
      <c r="B199" s="78"/>
      <c r="C199" s="79"/>
      <c r="D199" s="79"/>
      <c r="E199" s="79"/>
      <c r="F199" s="79"/>
      <c r="G199" s="79"/>
      <c r="H199" s="79"/>
      <c r="I199" s="4"/>
      <c r="J199" s="77"/>
      <c r="K199" s="7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78"/>
      <c r="B200" s="78"/>
      <c r="C200" s="79"/>
      <c r="D200" s="79"/>
      <c r="E200" s="79"/>
      <c r="F200" s="79"/>
      <c r="G200" s="79"/>
      <c r="H200" s="79"/>
      <c r="I200" s="4"/>
      <c r="J200" s="77"/>
      <c r="K200" s="7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78"/>
      <c r="B201" s="78"/>
      <c r="C201" s="79"/>
      <c r="D201" s="79"/>
      <c r="E201" s="79"/>
      <c r="F201" s="79"/>
      <c r="G201" s="79"/>
      <c r="H201" s="79"/>
      <c r="I201" s="4"/>
      <c r="J201" s="77"/>
      <c r="K201" s="7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78"/>
      <c r="B202" s="78"/>
      <c r="C202" s="79"/>
      <c r="D202" s="79"/>
      <c r="E202" s="79"/>
      <c r="F202" s="79"/>
      <c r="G202" s="79"/>
      <c r="H202" s="79"/>
      <c r="I202" s="4"/>
      <c r="J202" s="77"/>
      <c r="K202" s="7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78"/>
      <c r="B203" s="78"/>
      <c r="C203" s="79"/>
      <c r="D203" s="79"/>
      <c r="E203" s="79"/>
      <c r="F203" s="79"/>
      <c r="G203" s="79"/>
      <c r="H203" s="79"/>
      <c r="I203" s="4"/>
      <c r="J203" s="77"/>
      <c r="K203" s="7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78"/>
      <c r="B204" s="78"/>
      <c r="C204" s="79"/>
      <c r="D204" s="79"/>
      <c r="E204" s="79"/>
      <c r="F204" s="79"/>
      <c r="G204" s="79"/>
      <c r="H204" s="79"/>
      <c r="I204" s="4"/>
      <c r="J204" s="77"/>
      <c r="K204" s="7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78"/>
      <c r="B205" s="78"/>
      <c r="C205" s="79"/>
      <c r="D205" s="79"/>
      <c r="E205" s="79"/>
      <c r="F205" s="79"/>
      <c r="G205" s="79"/>
      <c r="H205" s="79"/>
      <c r="I205" s="4"/>
      <c r="J205" s="77"/>
      <c r="K205" s="7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78"/>
      <c r="B206" s="78"/>
      <c r="C206" s="79"/>
      <c r="D206" s="79"/>
      <c r="E206" s="79"/>
      <c r="F206" s="79"/>
      <c r="G206" s="79"/>
      <c r="H206" s="79"/>
      <c r="I206" s="4"/>
      <c r="J206" s="77"/>
      <c r="K206" s="7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78"/>
      <c r="B207" s="78"/>
      <c r="C207" s="79"/>
      <c r="D207" s="79"/>
      <c r="E207" s="79"/>
      <c r="F207" s="79"/>
      <c r="G207" s="79"/>
      <c r="H207" s="79"/>
      <c r="I207" s="4"/>
      <c r="J207" s="77"/>
      <c r="K207" s="7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78"/>
      <c r="B208" s="78"/>
      <c r="C208" s="79"/>
      <c r="D208" s="79"/>
      <c r="E208" s="79"/>
      <c r="F208" s="79"/>
      <c r="G208" s="79"/>
      <c r="H208" s="79"/>
      <c r="I208" s="4"/>
      <c r="J208" s="77"/>
      <c r="K208" s="7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78"/>
      <c r="B209" s="78"/>
      <c r="C209" s="79"/>
      <c r="D209" s="79"/>
      <c r="E209" s="79"/>
      <c r="F209" s="79"/>
      <c r="G209" s="79"/>
      <c r="H209" s="79"/>
      <c r="I209" s="4"/>
      <c r="J209" s="77"/>
      <c r="K209" s="7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78"/>
      <c r="B210" s="78"/>
      <c r="C210" s="79"/>
      <c r="D210" s="79"/>
      <c r="E210" s="79"/>
      <c r="F210" s="79"/>
      <c r="G210" s="79"/>
      <c r="H210" s="79"/>
      <c r="I210" s="4"/>
      <c r="J210" s="77"/>
      <c r="K210" s="7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78"/>
      <c r="B211" s="78"/>
      <c r="C211" s="79"/>
      <c r="D211" s="79"/>
      <c r="E211" s="79"/>
      <c r="F211" s="79"/>
      <c r="G211" s="79"/>
      <c r="H211" s="79"/>
      <c r="I211" s="4"/>
      <c r="J211" s="77"/>
      <c r="K211" s="7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78"/>
      <c r="B212" s="78"/>
      <c r="C212" s="79"/>
      <c r="D212" s="79"/>
      <c r="E212" s="79"/>
      <c r="F212" s="79"/>
      <c r="G212" s="79"/>
      <c r="H212" s="79"/>
      <c r="I212" s="4"/>
      <c r="J212" s="77"/>
      <c r="K212" s="7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78"/>
      <c r="B213" s="78"/>
      <c r="C213" s="79"/>
      <c r="D213" s="79"/>
      <c r="E213" s="79"/>
      <c r="F213" s="79"/>
      <c r="G213" s="79"/>
      <c r="H213" s="79"/>
      <c r="I213" s="4"/>
      <c r="J213" s="77"/>
      <c r="K213" s="7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78"/>
      <c r="B214" s="78"/>
      <c r="C214" s="79"/>
      <c r="D214" s="79"/>
      <c r="E214" s="79"/>
      <c r="F214" s="79"/>
      <c r="G214" s="79"/>
      <c r="H214" s="79"/>
      <c r="I214" s="4"/>
      <c r="J214" s="77"/>
      <c r="K214" s="7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78"/>
      <c r="B215" s="78"/>
      <c r="C215" s="79"/>
      <c r="D215" s="79"/>
      <c r="E215" s="79"/>
      <c r="F215" s="79"/>
      <c r="G215" s="79"/>
      <c r="H215" s="79"/>
      <c r="I215" s="4"/>
      <c r="J215" s="77"/>
      <c r="K215" s="7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78"/>
      <c r="B216" s="78"/>
      <c r="C216" s="79"/>
      <c r="D216" s="79"/>
      <c r="E216" s="79"/>
      <c r="F216" s="79"/>
      <c r="G216" s="79"/>
      <c r="H216" s="79"/>
      <c r="I216" s="4"/>
      <c r="J216" s="77"/>
      <c r="K216" s="7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78"/>
      <c r="B217" s="78"/>
      <c r="C217" s="79"/>
      <c r="D217" s="79"/>
      <c r="E217" s="79"/>
      <c r="F217" s="79"/>
      <c r="G217" s="79"/>
      <c r="H217" s="79"/>
      <c r="I217" s="4"/>
      <c r="J217" s="77"/>
      <c r="K217" s="7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78"/>
      <c r="B218" s="78"/>
      <c r="C218" s="79"/>
      <c r="D218" s="79"/>
      <c r="E218" s="79"/>
      <c r="F218" s="79"/>
      <c r="G218" s="79"/>
      <c r="H218" s="79"/>
      <c r="I218" s="4"/>
      <c r="J218" s="77"/>
      <c r="K218" s="7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78"/>
      <c r="B219" s="78"/>
      <c r="C219" s="79"/>
      <c r="D219" s="79"/>
      <c r="E219" s="79"/>
      <c r="F219" s="79"/>
      <c r="G219" s="79"/>
      <c r="H219" s="79"/>
      <c r="I219" s="4"/>
      <c r="J219" s="77"/>
      <c r="K219" s="7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78"/>
      <c r="B220" s="78"/>
      <c r="C220" s="79"/>
      <c r="D220" s="79"/>
      <c r="E220" s="79"/>
      <c r="F220" s="79"/>
      <c r="G220" s="79"/>
      <c r="H220" s="79"/>
      <c r="I220" s="4"/>
      <c r="J220" s="77"/>
      <c r="K220" s="7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78"/>
      <c r="B221" s="78"/>
      <c r="C221" s="79"/>
      <c r="D221" s="79"/>
      <c r="E221" s="79"/>
      <c r="F221" s="79"/>
      <c r="G221" s="79"/>
      <c r="H221" s="79"/>
      <c r="I221" s="4"/>
      <c r="J221" s="77"/>
      <c r="K221" s="7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78"/>
      <c r="B222" s="78"/>
      <c r="C222" s="79"/>
      <c r="D222" s="79"/>
      <c r="E222" s="79"/>
      <c r="F222" s="79"/>
      <c r="G222" s="79"/>
      <c r="H222" s="79"/>
      <c r="I222" s="4"/>
      <c r="J222" s="77"/>
      <c r="K222" s="7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78"/>
      <c r="B223" s="78"/>
      <c r="C223" s="79"/>
      <c r="D223" s="79"/>
      <c r="E223" s="79"/>
      <c r="F223" s="79"/>
      <c r="G223" s="79"/>
      <c r="H223" s="79"/>
      <c r="I223" s="4"/>
      <c r="J223" s="77"/>
      <c r="K223" s="7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78"/>
      <c r="B224" s="78"/>
      <c r="C224" s="79"/>
      <c r="D224" s="79"/>
      <c r="E224" s="79"/>
      <c r="F224" s="79"/>
      <c r="G224" s="79"/>
      <c r="H224" s="79"/>
      <c r="I224" s="4"/>
      <c r="J224" s="77"/>
      <c r="K224" s="7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78"/>
      <c r="B225" s="78"/>
      <c r="C225" s="79"/>
      <c r="D225" s="79"/>
      <c r="E225" s="79"/>
      <c r="F225" s="79"/>
      <c r="G225" s="79"/>
      <c r="H225" s="79"/>
      <c r="I225" s="4"/>
      <c r="J225" s="77"/>
      <c r="K225" s="7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78"/>
      <c r="B226" s="78"/>
      <c r="C226" s="79"/>
      <c r="D226" s="79"/>
      <c r="E226" s="79"/>
      <c r="F226" s="79"/>
      <c r="G226" s="79"/>
      <c r="H226" s="79"/>
      <c r="I226" s="4"/>
      <c r="J226" s="77"/>
      <c r="K226" s="7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78"/>
      <c r="B227" s="78"/>
      <c r="C227" s="79"/>
      <c r="D227" s="79"/>
      <c r="E227" s="79"/>
      <c r="F227" s="79"/>
      <c r="G227" s="79"/>
      <c r="H227" s="79"/>
      <c r="I227" s="4"/>
      <c r="J227" s="77"/>
      <c r="K227" s="7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78"/>
      <c r="B228" s="78"/>
      <c r="C228" s="79"/>
      <c r="D228" s="79"/>
      <c r="E228" s="79"/>
      <c r="F228" s="79"/>
      <c r="G228" s="79"/>
      <c r="H228" s="79"/>
      <c r="I228" s="4"/>
      <c r="J228" s="77"/>
      <c r="K228" s="7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78"/>
      <c r="B229" s="78"/>
      <c r="C229" s="79"/>
      <c r="D229" s="79"/>
      <c r="E229" s="79"/>
      <c r="F229" s="79"/>
      <c r="G229" s="79"/>
      <c r="H229" s="79"/>
      <c r="I229" s="4"/>
      <c r="J229" s="77"/>
      <c r="K229" s="7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78"/>
      <c r="B230" s="78"/>
      <c r="C230" s="79"/>
      <c r="D230" s="79"/>
      <c r="E230" s="79"/>
      <c r="F230" s="79"/>
      <c r="G230" s="79"/>
      <c r="H230" s="79"/>
      <c r="I230" s="4"/>
      <c r="J230" s="77"/>
      <c r="K230" s="7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78"/>
      <c r="B231" s="78"/>
      <c r="C231" s="79"/>
      <c r="D231" s="79"/>
      <c r="E231" s="79"/>
      <c r="F231" s="79"/>
      <c r="G231" s="79"/>
      <c r="H231" s="79"/>
      <c r="I231" s="4"/>
      <c r="J231" s="77"/>
      <c r="K231" s="7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78"/>
      <c r="B232" s="78"/>
      <c r="C232" s="79"/>
      <c r="D232" s="79"/>
      <c r="E232" s="79"/>
      <c r="F232" s="79"/>
      <c r="G232" s="79"/>
      <c r="H232" s="79"/>
      <c r="I232" s="4"/>
      <c r="J232" s="77"/>
      <c r="K232" s="7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78"/>
      <c r="B233" s="78"/>
      <c r="C233" s="79"/>
      <c r="D233" s="79"/>
      <c r="E233" s="79"/>
      <c r="F233" s="79"/>
      <c r="G233" s="79"/>
      <c r="H233" s="79"/>
      <c r="I233" s="4"/>
      <c r="J233" s="77"/>
      <c r="K233" s="7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78"/>
      <c r="B234" s="78"/>
      <c r="C234" s="79"/>
      <c r="D234" s="79"/>
      <c r="E234" s="79"/>
      <c r="F234" s="79"/>
      <c r="G234" s="79"/>
      <c r="H234" s="79"/>
      <c r="I234" s="4"/>
      <c r="J234" s="77"/>
      <c r="K234" s="7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78"/>
      <c r="B235" s="78"/>
      <c r="C235" s="79"/>
      <c r="D235" s="79"/>
      <c r="E235" s="79"/>
      <c r="F235" s="79"/>
      <c r="G235" s="79"/>
      <c r="H235" s="79"/>
      <c r="I235" s="4"/>
      <c r="J235" s="77"/>
      <c r="K235" s="7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78"/>
      <c r="B236" s="78"/>
      <c r="C236" s="79"/>
      <c r="D236" s="79"/>
      <c r="E236" s="79"/>
      <c r="F236" s="79"/>
      <c r="G236" s="79"/>
      <c r="H236" s="79"/>
      <c r="I236" s="4"/>
      <c r="J236" s="77"/>
      <c r="K236" s="7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78"/>
      <c r="B237" s="78"/>
      <c r="C237" s="79"/>
      <c r="D237" s="79"/>
      <c r="E237" s="79"/>
      <c r="F237" s="79"/>
      <c r="G237" s="79"/>
      <c r="H237" s="79"/>
      <c r="I237" s="4"/>
      <c r="J237" s="77"/>
      <c r="K237" s="7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78"/>
      <c r="B238" s="78"/>
      <c r="C238" s="79"/>
      <c r="D238" s="79"/>
      <c r="E238" s="79"/>
      <c r="F238" s="79"/>
      <c r="G238" s="79"/>
      <c r="H238" s="79"/>
      <c r="I238" s="4"/>
      <c r="J238" s="77"/>
      <c r="K238" s="7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78"/>
      <c r="B239" s="78"/>
      <c r="C239" s="79"/>
      <c r="D239" s="79"/>
      <c r="E239" s="79"/>
      <c r="F239" s="79"/>
      <c r="G239" s="79"/>
      <c r="H239" s="79"/>
      <c r="I239" s="4"/>
      <c r="J239" s="77"/>
      <c r="K239" s="7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78"/>
      <c r="B240" s="78"/>
      <c r="C240" s="79"/>
      <c r="D240" s="79"/>
      <c r="E240" s="79"/>
      <c r="F240" s="79"/>
      <c r="G240" s="79"/>
      <c r="H240" s="79"/>
      <c r="I240" s="4"/>
      <c r="J240" s="77"/>
      <c r="K240" s="7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78"/>
      <c r="B241" s="78"/>
      <c r="C241" s="79"/>
      <c r="D241" s="79"/>
      <c r="E241" s="79"/>
      <c r="F241" s="79"/>
      <c r="G241" s="79"/>
      <c r="H241" s="79"/>
      <c r="I241" s="4"/>
      <c r="J241" s="77"/>
      <c r="K241" s="7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78"/>
      <c r="B242" s="78"/>
      <c r="C242" s="79"/>
      <c r="D242" s="79"/>
      <c r="E242" s="79"/>
      <c r="F242" s="79"/>
      <c r="G242" s="79"/>
      <c r="H242" s="79"/>
      <c r="I242" s="4"/>
      <c r="J242" s="77"/>
      <c r="K242" s="7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78"/>
      <c r="B243" s="78"/>
      <c r="C243" s="79"/>
      <c r="D243" s="79"/>
      <c r="E243" s="79"/>
      <c r="F243" s="79"/>
      <c r="G243" s="79"/>
      <c r="H243" s="79"/>
      <c r="I243" s="4"/>
      <c r="J243" s="77"/>
      <c r="K243" s="7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78"/>
      <c r="B244" s="78"/>
      <c r="C244" s="79"/>
      <c r="D244" s="79"/>
      <c r="E244" s="79"/>
      <c r="F244" s="79"/>
      <c r="G244" s="79"/>
      <c r="H244" s="79"/>
      <c r="I244" s="4"/>
      <c r="J244" s="77"/>
      <c r="K244" s="7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78"/>
      <c r="B245" s="78"/>
      <c r="C245" s="79"/>
      <c r="D245" s="79"/>
      <c r="E245" s="79"/>
      <c r="F245" s="79"/>
      <c r="G245" s="79"/>
      <c r="H245" s="79"/>
      <c r="I245" s="4"/>
      <c r="J245" s="77"/>
      <c r="K245" s="7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78"/>
      <c r="B246" s="78"/>
      <c r="C246" s="79"/>
      <c r="D246" s="79"/>
      <c r="E246" s="79"/>
      <c r="F246" s="79"/>
      <c r="G246" s="79"/>
      <c r="H246" s="79"/>
      <c r="I246" s="4"/>
      <c r="J246" s="77"/>
      <c r="K246" s="7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78"/>
      <c r="B247" s="78"/>
      <c r="C247" s="79"/>
      <c r="D247" s="79"/>
      <c r="E247" s="79"/>
      <c r="F247" s="79"/>
      <c r="G247" s="79"/>
      <c r="H247" s="79"/>
      <c r="I247" s="4"/>
      <c r="J247" s="77"/>
      <c r="K247" s="7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78"/>
      <c r="B248" s="78"/>
      <c r="C248" s="79"/>
      <c r="D248" s="79"/>
      <c r="E248" s="79"/>
      <c r="F248" s="79"/>
      <c r="G248" s="79"/>
      <c r="H248" s="79"/>
      <c r="I248" s="4"/>
      <c r="J248" s="77"/>
      <c r="K248" s="7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78"/>
      <c r="B249" s="78"/>
      <c r="C249" s="79"/>
      <c r="D249" s="79"/>
      <c r="E249" s="79"/>
      <c r="F249" s="79"/>
      <c r="G249" s="79"/>
      <c r="H249" s="79"/>
      <c r="I249" s="4"/>
      <c r="J249" s="77"/>
      <c r="K249" s="7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78"/>
      <c r="B250" s="78"/>
      <c r="C250" s="79"/>
      <c r="D250" s="79"/>
      <c r="E250" s="79"/>
      <c r="F250" s="79"/>
      <c r="G250" s="79"/>
      <c r="H250" s="79"/>
      <c r="I250" s="4"/>
      <c r="J250" s="77"/>
      <c r="K250" s="7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78"/>
      <c r="B251" s="78"/>
      <c r="C251" s="79"/>
      <c r="D251" s="79"/>
      <c r="E251" s="79"/>
      <c r="F251" s="79"/>
      <c r="G251" s="79"/>
      <c r="H251" s="79"/>
      <c r="I251" s="4"/>
      <c r="J251" s="77"/>
      <c r="K251" s="7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78"/>
      <c r="B252" s="78"/>
      <c r="C252" s="79"/>
      <c r="D252" s="79"/>
      <c r="E252" s="79"/>
      <c r="F252" s="79"/>
      <c r="G252" s="79"/>
      <c r="H252" s="79"/>
      <c r="I252" s="4"/>
      <c r="J252" s="77"/>
      <c r="K252" s="7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78"/>
      <c r="B253" s="78"/>
      <c r="C253" s="79"/>
      <c r="D253" s="79"/>
      <c r="E253" s="79"/>
      <c r="F253" s="79"/>
      <c r="G253" s="79"/>
      <c r="H253" s="79"/>
      <c r="I253" s="4"/>
      <c r="J253" s="77"/>
      <c r="K253" s="7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78"/>
      <c r="B254" s="78"/>
      <c r="C254" s="79"/>
      <c r="D254" s="79"/>
      <c r="E254" s="79"/>
      <c r="F254" s="79"/>
      <c r="G254" s="79"/>
      <c r="H254" s="79"/>
      <c r="I254" s="4"/>
      <c r="J254" s="77"/>
      <c r="K254" s="7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78"/>
      <c r="B255" s="78"/>
      <c r="C255" s="79"/>
      <c r="D255" s="79"/>
      <c r="E255" s="79"/>
      <c r="F255" s="79"/>
      <c r="G255" s="79"/>
      <c r="H255" s="79"/>
      <c r="I255" s="4"/>
      <c r="J255" s="77"/>
      <c r="K255" s="7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78"/>
      <c r="B256" s="78"/>
      <c r="C256" s="79"/>
      <c r="D256" s="79"/>
      <c r="E256" s="79"/>
      <c r="F256" s="79"/>
      <c r="G256" s="79"/>
      <c r="H256" s="79"/>
      <c r="I256" s="4"/>
      <c r="J256" s="77"/>
      <c r="K256" s="7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78"/>
      <c r="B257" s="78"/>
      <c r="C257" s="79"/>
      <c r="D257" s="79"/>
      <c r="E257" s="79"/>
      <c r="F257" s="79"/>
      <c r="G257" s="79"/>
      <c r="H257" s="79"/>
      <c r="I257" s="4"/>
      <c r="J257" s="77"/>
      <c r="K257" s="7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78"/>
      <c r="B258" s="78"/>
      <c r="C258" s="79"/>
      <c r="D258" s="79"/>
      <c r="E258" s="79"/>
      <c r="F258" s="79"/>
      <c r="G258" s="79"/>
      <c r="H258" s="79"/>
      <c r="I258" s="4"/>
      <c r="J258" s="77"/>
      <c r="K258" s="7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78"/>
      <c r="B259" s="78"/>
      <c r="C259" s="79"/>
      <c r="D259" s="79"/>
      <c r="E259" s="79"/>
      <c r="F259" s="79"/>
      <c r="G259" s="79"/>
      <c r="H259" s="79"/>
      <c r="I259" s="4"/>
      <c r="J259" s="77"/>
      <c r="K259" s="7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78"/>
      <c r="B260" s="78"/>
      <c r="C260" s="79"/>
      <c r="D260" s="79"/>
      <c r="E260" s="79"/>
      <c r="F260" s="79"/>
      <c r="G260" s="79"/>
      <c r="H260" s="79"/>
      <c r="I260" s="4"/>
      <c r="J260" s="77"/>
      <c r="K260" s="7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78"/>
      <c r="B261" s="78"/>
      <c r="C261" s="79"/>
      <c r="D261" s="79"/>
      <c r="E261" s="79"/>
      <c r="F261" s="79"/>
      <c r="G261" s="79"/>
      <c r="H261" s="79"/>
      <c r="I261" s="4"/>
      <c r="J261" s="77"/>
      <c r="K261" s="7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78"/>
      <c r="B262" s="78"/>
      <c r="C262" s="79"/>
      <c r="D262" s="79"/>
      <c r="E262" s="79"/>
      <c r="F262" s="79"/>
      <c r="G262" s="79"/>
      <c r="H262" s="79"/>
      <c r="I262" s="4"/>
      <c r="J262" s="77"/>
      <c r="K262" s="7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78"/>
      <c r="B263" s="78"/>
      <c r="C263" s="79"/>
      <c r="D263" s="79"/>
      <c r="E263" s="79"/>
      <c r="F263" s="79"/>
      <c r="G263" s="79"/>
      <c r="H263" s="79"/>
      <c r="I263" s="4"/>
      <c r="J263" s="77"/>
      <c r="K263" s="7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78"/>
      <c r="B264" s="78"/>
      <c r="C264" s="79"/>
      <c r="D264" s="79"/>
      <c r="E264" s="79"/>
      <c r="F264" s="79"/>
      <c r="G264" s="79"/>
      <c r="H264" s="79"/>
      <c r="I264" s="4"/>
      <c r="J264" s="77"/>
      <c r="K264" s="7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78"/>
      <c r="B265" s="78"/>
      <c r="C265" s="79"/>
      <c r="D265" s="79"/>
      <c r="E265" s="79"/>
      <c r="F265" s="79"/>
      <c r="G265" s="79"/>
      <c r="H265" s="79"/>
      <c r="I265" s="4"/>
      <c r="J265" s="77"/>
      <c r="K265" s="7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78"/>
      <c r="B266" s="78"/>
      <c r="C266" s="79"/>
      <c r="D266" s="79"/>
      <c r="E266" s="79"/>
      <c r="F266" s="79"/>
      <c r="G266" s="79"/>
      <c r="H266" s="79"/>
      <c r="I266" s="4"/>
      <c r="J266" s="77"/>
      <c r="K266" s="7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78"/>
      <c r="B267" s="78"/>
      <c r="C267" s="79"/>
      <c r="D267" s="79"/>
      <c r="E267" s="79"/>
      <c r="F267" s="79"/>
      <c r="G267" s="79"/>
      <c r="H267" s="79"/>
      <c r="I267" s="4"/>
      <c r="J267" s="77"/>
      <c r="K267" s="7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78"/>
      <c r="B268" s="78"/>
      <c r="C268" s="79"/>
      <c r="D268" s="79"/>
      <c r="E268" s="79"/>
      <c r="F268" s="79"/>
      <c r="G268" s="79"/>
      <c r="H268" s="79"/>
      <c r="I268" s="4"/>
      <c r="J268" s="77"/>
      <c r="K268" s="7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78"/>
      <c r="B269" s="78"/>
      <c r="C269" s="79"/>
      <c r="D269" s="79"/>
      <c r="E269" s="79"/>
      <c r="F269" s="79"/>
      <c r="G269" s="79"/>
      <c r="H269" s="79"/>
      <c r="I269" s="4"/>
      <c r="J269" s="77"/>
      <c r="K269" s="7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78"/>
      <c r="B270" s="78"/>
      <c r="C270" s="79"/>
      <c r="D270" s="79"/>
      <c r="E270" s="79"/>
      <c r="F270" s="79"/>
      <c r="G270" s="79"/>
      <c r="H270" s="79"/>
      <c r="I270" s="4"/>
      <c r="J270" s="77"/>
      <c r="K270" s="7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78"/>
      <c r="B271" s="78"/>
      <c r="C271" s="79"/>
      <c r="D271" s="79"/>
      <c r="E271" s="79"/>
      <c r="F271" s="79"/>
      <c r="G271" s="79"/>
      <c r="H271" s="79"/>
      <c r="I271" s="4"/>
      <c r="J271" s="77"/>
      <c r="K271" s="7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78"/>
      <c r="B272" s="78"/>
      <c r="C272" s="79"/>
      <c r="D272" s="79"/>
      <c r="E272" s="79"/>
      <c r="F272" s="79"/>
      <c r="G272" s="79"/>
      <c r="H272" s="79"/>
      <c r="I272" s="4"/>
      <c r="J272" s="77"/>
      <c r="K272" s="7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78"/>
      <c r="B273" s="78"/>
      <c r="C273" s="79"/>
      <c r="D273" s="79"/>
      <c r="E273" s="79"/>
      <c r="F273" s="79"/>
      <c r="G273" s="79"/>
      <c r="H273" s="79"/>
      <c r="I273" s="4"/>
      <c r="J273" s="77"/>
      <c r="K273" s="7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78"/>
      <c r="B274" s="78"/>
      <c r="C274" s="79"/>
      <c r="D274" s="79"/>
      <c r="E274" s="79"/>
      <c r="F274" s="79"/>
      <c r="G274" s="79"/>
      <c r="H274" s="79"/>
      <c r="I274" s="4"/>
      <c r="J274" s="77"/>
      <c r="K274" s="7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78"/>
      <c r="B275" s="78"/>
      <c r="C275" s="79"/>
      <c r="D275" s="79"/>
      <c r="E275" s="79"/>
      <c r="F275" s="79"/>
      <c r="G275" s="79"/>
      <c r="H275" s="79"/>
      <c r="I275" s="4"/>
      <c r="J275" s="77"/>
      <c r="K275" s="7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78"/>
      <c r="B276" s="78"/>
      <c r="C276" s="79"/>
      <c r="D276" s="79"/>
      <c r="E276" s="79"/>
      <c r="F276" s="79"/>
      <c r="G276" s="79"/>
      <c r="H276" s="79"/>
      <c r="I276" s="4"/>
      <c r="J276" s="77"/>
      <c r="K276" s="7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78"/>
      <c r="B277" s="78"/>
      <c r="C277" s="79"/>
      <c r="D277" s="79"/>
      <c r="E277" s="79"/>
      <c r="F277" s="79"/>
      <c r="G277" s="79"/>
      <c r="H277" s="79"/>
      <c r="I277" s="4"/>
      <c r="J277" s="77"/>
      <c r="K277" s="7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78"/>
      <c r="B278" s="78"/>
      <c r="C278" s="79"/>
      <c r="D278" s="79"/>
      <c r="E278" s="79"/>
      <c r="F278" s="79"/>
      <c r="G278" s="79"/>
      <c r="H278" s="79"/>
      <c r="I278" s="4"/>
      <c r="J278" s="77"/>
      <c r="K278" s="7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78"/>
      <c r="B279" s="78"/>
      <c r="C279" s="79"/>
      <c r="D279" s="79"/>
      <c r="E279" s="79"/>
      <c r="F279" s="79"/>
      <c r="G279" s="79"/>
      <c r="H279" s="79"/>
      <c r="I279" s="4"/>
      <c r="J279" s="77"/>
      <c r="K279" s="7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78"/>
      <c r="B280" s="78"/>
      <c r="C280" s="79"/>
      <c r="D280" s="79"/>
      <c r="E280" s="79"/>
      <c r="F280" s="79"/>
      <c r="G280" s="79"/>
      <c r="H280" s="79"/>
      <c r="I280" s="4"/>
      <c r="J280" s="77"/>
      <c r="K280" s="7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78"/>
      <c r="B281" s="78"/>
      <c r="C281" s="79"/>
      <c r="D281" s="79"/>
      <c r="E281" s="79"/>
      <c r="F281" s="79"/>
      <c r="G281" s="79"/>
      <c r="H281" s="79"/>
      <c r="I281" s="4"/>
      <c r="J281" s="77"/>
      <c r="K281" s="7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78"/>
      <c r="B282" s="78"/>
      <c r="C282" s="79"/>
      <c r="D282" s="79"/>
      <c r="E282" s="79"/>
      <c r="F282" s="79"/>
      <c r="G282" s="79"/>
      <c r="H282" s="79"/>
      <c r="I282" s="4"/>
      <c r="J282" s="77"/>
      <c r="K282" s="7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78"/>
      <c r="B283" s="78"/>
      <c r="C283" s="79"/>
      <c r="D283" s="79"/>
      <c r="E283" s="79"/>
      <c r="F283" s="79"/>
      <c r="G283" s="79"/>
      <c r="H283" s="79"/>
      <c r="I283" s="4"/>
      <c r="J283" s="77"/>
      <c r="K283" s="7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78"/>
      <c r="B284" s="78"/>
      <c r="C284" s="79"/>
      <c r="D284" s="79"/>
      <c r="E284" s="79"/>
      <c r="F284" s="79"/>
      <c r="G284" s="79"/>
      <c r="H284" s="79"/>
      <c r="I284" s="4"/>
      <c r="J284" s="77"/>
      <c r="K284" s="7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78"/>
      <c r="B285" s="78"/>
      <c r="C285" s="79"/>
      <c r="D285" s="79"/>
      <c r="E285" s="79"/>
      <c r="F285" s="79"/>
      <c r="G285" s="79"/>
      <c r="H285" s="79"/>
      <c r="I285" s="4"/>
      <c r="J285" s="77"/>
      <c r="K285" s="7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78"/>
      <c r="B286" s="78"/>
      <c r="C286" s="79"/>
      <c r="D286" s="79"/>
      <c r="E286" s="79"/>
      <c r="F286" s="79"/>
      <c r="G286" s="79"/>
      <c r="H286" s="79"/>
      <c r="I286" s="4"/>
      <c r="J286" s="77"/>
      <c r="K286" s="7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78"/>
      <c r="B287" s="78"/>
      <c r="C287" s="79"/>
      <c r="D287" s="79"/>
      <c r="E287" s="79"/>
      <c r="F287" s="79"/>
      <c r="G287" s="79"/>
      <c r="H287" s="79"/>
      <c r="I287" s="4"/>
      <c r="J287" s="77"/>
      <c r="K287" s="7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78"/>
      <c r="B288" s="78"/>
      <c r="C288" s="79"/>
      <c r="D288" s="79"/>
      <c r="E288" s="79"/>
      <c r="F288" s="79"/>
      <c r="G288" s="79"/>
      <c r="H288" s="79"/>
      <c r="I288" s="4"/>
      <c r="J288" s="77"/>
      <c r="K288" s="7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78"/>
      <c r="B289" s="78"/>
      <c r="C289" s="79"/>
      <c r="D289" s="79"/>
      <c r="E289" s="79"/>
      <c r="F289" s="79"/>
      <c r="G289" s="79"/>
      <c r="H289" s="79"/>
      <c r="I289" s="4"/>
      <c r="J289" s="77"/>
      <c r="K289" s="7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78"/>
      <c r="B290" s="78"/>
      <c r="C290" s="79"/>
      <c r="D290" s="79"/>
      <c r="E290" s="79"/>
      <c r="F290" s="79"/>
      <c r="G290" s="79"/>
      <c r="H290" s="79"/>
      <c r="I290" s="4"/>
      <c r="J290" s="77"/>
      <c r="K290" s="7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78"/>
      <c r="B291" s="78"/>
      <c r="C291" s="79"/>
      <c r="D291" s="79"/>
      <c r="E291" s="79"/>
      <c r="F291" s="79"/>
      <c r="G291" s="79"/>
      <c r="H291" s="79"/>
      <c r="I291" s="4"/>
      <c r="J291" s="77"/>
      <c r="K291" s="7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78"/>
      <c r="B292" s="78"/>
      <c r="C292" s="79"/>
      <c r="D292" s="79"/>
      <c r="E292" s="79"/>
      <c r="F292" s="79"/>
      <c r="G292" s="79"/>
      <c r="H292" s="79"/>
      <c r="I292" s="4"/>
      <c r="J292" s="77"/>
      <c r="K292" s="7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78"/>
      <c r="B293" s="78"/>
      <c r="C293" s="79"/>
      <c r="D293" s="79"/>
      <c r="E293" s="79"/>
      <c r="F293" s="79"/>
      <c r="G293" s="79"/>
      <c r="H293" s="79"/>
      <c r="I293" s="4"/>
      <c r="J293" s="77"/>
      <c r="K293" s="7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78"/>
      <c r="B294" s="78"/>
      <c r="C294" s="79"/>
      <c r="D294" s="79"/>
      <c r="E294" s="79"/>
      <c r="F294" s="79"/>
      <c r="G294" s="79"/>
      <c r="H294" s="79"/>
      <c r="I294" s="4"/>
      <c r="J294" s="77"/>
      <c r="K294" s="7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78"/>
      <c r="B295" s="78"/>
      <c r="C295" s="79"/>
      <c r="D295" s="79"/>
      <c r="E295" s="79"/>
      <c r="F295" s="79"/>
      <c r="G295" s="79"/>
      <c r="H295" s="79"/>
      <c r="I295" s="4"/>
      <c r="J295" s="77"/>
      <c r="K295" s="7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78"/>
      <c r="B296" s="78"/>
      <c r="C296" s="79"/>
      <c r="D296" s="79"/>
      <c r="E296" s="79"/>
      <c r="F296" s="79"/>
      <c r="G296" s="79"/>
      <c r="H296" s="79"/>
      <c r="I296" s="4"/>
      <c r="J296" s="77"/>
      <c r="K296" s="7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78"/>
      <c r="B297" s="78"/>
      <c r="C297" s="79"/>
      <c r="D297" s="79"/>
      <c r="E297" s="79"/>
      <c r="F297" s="79"/>
      <c r="G297" s="79"/>
      <c r="H297" s="79"/>
      <c r="I297" s="4"/>
      <c r="J297" s="77"/>
      <c r="K297" s="7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78"/>
      <c r="B298" s="78"/>
      <c r="C298" s="79"/>
      <c r="D298" s="79"/>
      <c r="E298" s="79"/>
      <c r="F298" s="79"/>
      <c r="G298" s="79"/>
      <c r="H298" s="79"/>
      <c r="I298" s="4"/>
      <c r="J298" s="77"/>
      <c r="K298" s="7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78"/>
      <c r="B299" s="78"/>
      <c r="C299" s="79"/>
      <c r="D299" s="79"/>
      <c r="E299" s="79"/>
      <c r="F299" s="79"/>
      <c r="G299" s="79"/>
      <c r="H299" s="79"/>
      <c r="I299" s="4"/>
      <c r="J299" s="77"/>
      <c r="K299" s="7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78"/>
      <c r="B300" s="78"/>
      <c r="C300" s="79"/>
      <c r="D300" s="79"/>
      <c r="E300" s="79"/>
      <c r="F300" s="79"/>
      <c r="G300" s="79"/>
      <c r="H300" s="79"/>
      <c r="I300" s="4"/>
      <c r="J300" s="77"/>
      <c r="K300" s="7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78"/>
      <c r="B301" s="78"/>
      <c r="C301" s="79"/>
      <c r="D301" s="79"/>
      <c r="E301" s="79"/>
      <c r="F301" s="79"/>
      <c r="G301" s="79"/>
      <c r="H301" s="79"/>
      <c r="I301" s="4"/>
      <c r="J301" s="77"/>
      <c r="K301" s="7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78"/>
      <c r="B302" s="78"/>
      <c r="C302" s="79"/>
      <c r="D302" s="79"/>
      <c r="E302" s="79"/>
      <c r="F302" s="79"/>
      <c r="G302" s="79"/>
      <c r="H302" s="79"/>
      <c r="I302" s="4"/>
      <c r="J302" s="77"/>
      <c r="K302" s="7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78"/>
      <c r="B303" s="78"/>
      <c r="C303" s="79"/>
      <c r="D303" s="79"/>
      <c r="E303" s="79"/>
      <c r="F303" s="79"/>
      <c r="G303" s="79"/>
      <c r="H303" s="79"/>
      <c r="I303" s="4"/>
      <c r="J303" s="77"/>
      <c r="K303" s="7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78"/>
      <c r="B304" s="78"/>
      <c r="C304" s="79"/>
      <c r="D304" s="79"/>
      <c r="E304" s="79"/>
      <c r="F304" s="79"/>
      <c r="G304" s="79"/>
      <c r="H304" s="79"/>
      <c r="I304" s="4"/>
      <c r="J304" s="77"/>
      <c r="K304" s="7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78"/>
      <c r="B305" s="78"/>
      <c r="C305" s="79"/>
      <c r="D305" s="79"/>
      <c r="E305" s="79"/>
      <c r="F305" s="79"/>
      <c r="G305" s="79"/>
      <c r="H305" s="79"/>
      <c r="I305" s="4"/>
      <c r="J305" s="77"/>
      <c r="K305" s="7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78"/>
      <c r="B306" s="78"/>
      <c r="C306" s="79"/>
      <c r="D306" s="79"/>
      <c r="E306" s="79"/>
      <c r="F306" s="79"/>
      <c r="G306" s="79"/>
      <c r="H306" s="79"/>
      <c r="I306" s="4"/>
      <c r="J306" s="77"/>
      <c r="K306" s="7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78"/>
      <c r="B307" s="78"/>
      <c r="C307" s="79"/>
      <c r="D307" s="79"/>
      <c r="E307" s="79"/>
      <c r="F307" s="79"/>
      <c r="G307" s="79"/>
      <c r="H307" s="79"/>
      <c r="I307" s="4"/>
      <c r="J307" s="77"/>
      <c r="K307" s="7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78"/>
      <c r="B308" s="78"/>
      <c r="C308" s="79"/>
      <c r="D308" s="79"/>
      <c r="E308" s="79"/>
      <c r="F308" s="79"/>
      <c r="G308" s="79"/>
      <c r="H308" s="79"/>
      <c r="I308" s="4"/>
      <c r="J308" s="77"/>
      <c r="K308" s="7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78"/>
      <c r="B309" s="78"/>
      <c r="C309" s="79"/>
      <c r="D309" s="79"/>
      <c r="E309" s="79"/>
      <c r="F309" s="79"/>
      <c r="G309" s="79"/>
      <c r="H309" s="79"/>
      <c r="I309" s="4"/>
      <c r="J309" s="77"/>
      <c r="K309" s="7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78"/>
      <c r="B310" s="78"/>
      <c r="C310" s="79"/>
      <c r="D310" s="79"/>
      <c r="E310" s="79"/>
      <c r="F310" s="79"/>
      <c r="G310" s="79"/>
      <c r="H310" s="79"/>
      <c r="I310" s="4"/>
      <c r="J310" s="77"/>
      <c r="K310" s="7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78"/>
      <c r="B311" s="78"/>
      <c r="C311" s="79"/>
      <c r="D311" s="79"/>
      <c r="E311" s="79"/>
      <c r="F311" s="79"/>
      <c r="G311" s="79"/>
      <c r="H311" s="79"/>
      <c r="I311" s="4"/>
      <c r="J311" s="77"/>
      <c r="K311" s="7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78"/>
      <c r="B312" s="78"/>
      <c r="C312" s="79"/>
      <c r="D312" s="79"/>
      <c r="E312" s="79"/>
      <c r="F312" s="79"/>
      <c r="G312" s="79"/>
      <c r="H312" s="79"/>
      <c r="I312" s="4"/>
      <c r="J312" s="77"/>
      <c r="K312" s="7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78"/>
      <c r="B313" s="78"/>
      <c r="C313" s="79"/>
      <c r="D313" s="79"/>
      <c r="E313" s="79"/>
      <c r="F313" s="79"/>
      <c r="G313" s="79"/>
      <c r="H313" s="79"/>
      <c r="I313" s="4"/>
      <c r="J313" s="77"/>
      <c r="K313" s="7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78"/>
      <c r="B314" s="78"/>
      <c r="C314" s="79"/>
      <c r="D314" s="79"/>
      <c r="E314" s="79"/>
      <c r="F314" s="79"/>
      <c r="G314" s="79"/>
      <c r="H314" s="79"/>
      <c r="I314" s="4"/>
      <c r="J314" s="77"/>
      <c r="K314" s="7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78"/>
      <c r="B315" s="78"/>
      <c r="C315" s="79"/>
      <c r="D315" s="79"/>
      <c r="E315" s="79"/>
      <c r="F315" s="79"/>
      <c r="G315" s="79"/>
      <c r="H315" s="79"/>
      <c r="I315" s="4"/>
      <c r="J315" s="77"/>
      <c r="K315" s="7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78"/>
      <c r="B316" s="78"/>
      <c r="C316" s="79"/>
      <c r="D316" s="79"/>
      <c r="E316" s="79"/>
      <c r="F316" s="79"/>
      <c r="G316" s="79"/>
      <c r="H316" s="79"/>
      <c r="I316" s="4"/>
      <c r="J316" s="77"/>
      <c r="K316" s="7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78"/>
      <c r="B317" s="78"/>
      <c r="C317" s="79"/>
      <c r="D317" s="79"/>
      <c r="E317" s="79"/>
      <c r="F317" s="79"/>
      <c r="G317" s="79"/>
      <c r="H317" s="79"/>
      <c r="I317" s="4"/>
      <c r="J317" s="77"/>
      <c r="K317" s="7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78"/>
      <c r="B318" s="78"/>
      <c r="C318" s="79"/>
      <c r="D318" s="79"/>
      <c r="E318" s="79"/>
      <c r="F318" s="79"/>
      <c r="G318" s="79"/>
      <c r="H318" s="79"/>
      <c r="I318" s="4"/>
      <c r="J318" s="77"/>
      <c r="K318" s="7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78"/>
      <c r="B319" s="78"/>
      <c r="C319" s="79"/>
      <c r="D319" s="79"/>
      <c r="E319" s="79"/>
      <c r="F319" s="79"/>
      <c r="G319" s="79"/>
      <c r="H319" s="79"/>
      <c r="I319" s="4"/>
      <c r="J319" s="77"/>
      <c r="K319" s="7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78"/>
      <c r="B320" s="78"/>
      <c r="C320" s="79"/>
      <c r="D320" s="79"/>
      <c r="E320" s="79"/>
      <c r="F320" s="79"/>
      <c r="G320" s="79"/>
      <c r="H320" s="79"/>
      <c r="I320" s="4"/>
      <c r="J320" s="77"/>
      <c r="K320" s="7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78"/>
      <c r="B321" s="78"/>
      <c r="C321" s="79"/>
      <c r="D321" s="79"/>
      <c r="E321" s="79"/>
      <c r="F321" s="79"/>
      <c r="G321" s="79"/>
      <c r="H321" s="79"/>
      <c r="I321" s="4"/>
      <c r="J321" s="77"/>
      <c r="K321" s="7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78"/>
      <c r="B322" s="78"/>
      <c r="C322" s="79"/>
      <c r="D322" s="79"/>
      <c r="E322" s="79"/>
      <c r="F322" s="79"/>
      <c r="G322" s="79"/>
      <c r="H322" s="79"/>
      <c r="I322" s="4"/>
      <c r="J322" s="77"/>
      <c r="K322" s="7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78"/>
      <c r="B323" s="78"/>
      <c r="C323" s="79"/>
      <c r="D323" s="79"/>
      <c r="E323" s="79"/>
      <c r="F323" s="79"/>
      <c r="G323" s="79"/>
      <c r="H323" s="79"/>
      <c r="I323" s="4"/>
      <c r="J323" s="77"/>
      <c r="K323" s="7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78"/>
      <c r="B324" s="78"/>
      <c r="C324" s="79"/>
      <c r="D324" s="79"/>
      <c r="E324" s="79"/>
      <c r="F324" s="79"/>
      <c r="G324" s="79"/>
      <c r="H324" s="79"/>
      <c r="I324" s="4"/>
      <c r="J324" s="77"/>
      <c r="K324" s="7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78"/>
      <c r="B325" s="78"/>
      <c r="C325" s="79"/>
      <c r="D325" s="79"/>
      <c r="E325" s="79"/>
      <c r="F325" s="79"/>
      <c r="G325" s="79"/>
      <c r="H325" s="79"/>
      <c r="I325" s="4"/>
      <c r="J325" s="77"/>
      <c r="K325" s="7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78"/>
      <c r="B326" s="78"/>
      <c r="C326" s="79"/>
      <c r="D326" s="79"/>
      <c r="E326" s="79"/>
      <c r="F326" s="79"/>
      <c r="G326" s="79"/>
      <c r="H326" s="79"/>
      <c r="I326" s="4"/>
      <c r="J326" s="77"/>
      <c r="K326" s="7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78"/>
      <c r="B327" s="78"/>
      <c r="C327" s="79"/>
      <c r="D327" s="79"/>
      <c r="E327" s="79"/>
      <c r="F327" s="79"/>
      <c r="G327" s="79"/>
      <c r="H327" s="79"/>
      <c r="I327" s="4"/>
      <c r="J327" s="77"/>
      <c r="K327" s="7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78"/>
      <c r="B328" s="78"/>
      <c r="C328" s="79"/>
      <c r="D328" s="79"/>
      <c r="E328" s="79"/>
      <c r="F328" s="79"/>
      <c r="G328" s="79"/>
      <c r="H328" s="79"/>
      <c r="I328" s="4"/>
      <c r="J328" s="77"/>
      <c r="K328" s="7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78"/>
      <c r="B329" s="78"/>
      <c r="C329" s="79"/>
      <c r="D329" s="79"/>
      <c r="E329" s="79"/>
      <c r="F329" s="79"/>
      <c r="G329" s="79"/>
      <c r="H329" s="79"/>
      <c r="I329" s="4"/>
      <c r="J329" s="77"/>
      <c r="K329" s="7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78"/>
      <c r="B330" s="78"/>
      <c r="C330" s="79"/>
      <c r="D330" s="79"/>
      <c r="E330" s="79"/>
      <c r="F330" s="79"/>
      <c r="G330" s="79"/>
      <c r="H330" s="79"/>
      <c r="I330" s="4"/>
      <c r="J330" s="77"/>
      <c r="K330" s="7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78"/>
      <c r="B331" s="78"/>
      <c r="C331" s="79"/>
      <c r="D331" s="79"/>
      <c r="E331" s="79"/>
      <c r="F331" s="79"/>
      <c r="G331" s="79"/>
      <c r="H331" s="79"/>
      <c r="I331" s="4"/>
      <c r="J331" s="77"/>
      <c r="K331" s="7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78"/>
      <c r="B332" s="78"/>
      <c r="C332" s="79"/>
      <c r="D332" s="79"/>
      <c r="E332" s="79"/>
      <c r="F332" s="79"/>
      <c r="G332" s="79"/>
      <c r="H332" s="79"/>
      <c r="I332" s="4"/>
      <c r="J332" s="77"/>
      <c r="K332" s="7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78"/>
      <c r="B333" s="78"/>
      <c r="C333" s="79"/>
      <c r="D333" s="79"/>
      <c r="E333" s="79"/>
      <c r="F333" s="79"/>
      <c r="G333" s="79"/>
      <c r="H333" s="79"/>
      <c r="I333" s="4"/>
      <c r="J333" s="77"/>
      <c r="K333" s="7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78"/>
      <c r="B334" s="78"/>
      <c r="C334" s="79"/>
      <c r="D334" s="79"/>
      <c r="E334" s="79"/>
      <c r="F334" s="79"/>
      <c r="G334" s="79"/>
      <c r="H334" s="79"/>
      <c r="I334" s="4"/>
      <c r="J334" s="77"/>
      <c r="K334" s="7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78"/>
      <c r="B335" s="78"/>
      <c r="C335" s="79"/>
      <c r="D335" s="79"/>
      <c r="E335" s="79"/>
      <c r="F335" s="79"/>
      <c r="G335" s="79"/>
      <c r="H335" s="79"/>
      <c r="I335" s="4"/>
      <c r="J335" s="77"/>
      <c r="K335" s="7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78"/>
      <c r="B336" s="78"/>
      <c r="C336" s="79"/>
      <c r="D336" s="79"/>
      <c r="E336" s="79"/>
      <c r="F336" s="79"/>
      <c r="G336" s="79"/>
      <c r="H336" s="79"/>
      <c r="I336" s="4"/>
      <c r="J336" s="77"/>
      <c r="K336" s="7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78"/>
      <c r="B337" s="78"/>
      <c r="C337" s="79"/>
      <c r="D337" s="79"/>
      <c r="E337" s="79"/>
      <c r="F337" s="79"/>
      <c r="G337" s="79"/>
      <c r="H337" s="79"/>
      <c r="I337" s="4"/>
      <c r="J337" s="77"/>
      <c r="K337" s="7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78"/>
      <c r="B338" s="78"/>
      <c r="C338" s="79"/>
      <c r="D338" s="79"/>
      <c r="E338" s="79"/>
      <c r="F338" s="79"/>
      <c r="G338" s="79"/>
      <c r="H338" s="79"/>
      <c r="I338" s="4"/>
      <c r="J338" s="77"/>
      <c r="K338" s="7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78"/>
      <c r="B339" s="78"/>
      <c r="C339" s="79"/>
      <c r="D339" s="79"/>
      <c r="E339" s="79"/>
      <c r="F339" s="79"/>
      <c r="G339" s="79"/>
      <c r="H339" s="79"/>
      <c r="I339" s="4"/>
      <c r="J339" s="77"/>
      <c r="K339" s="7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78"/>
      <c r="B340" s="78"/>
      <c r="C340" s="79"/>
      <c r="D340" s="79"/>
      <c r="E340" s="79"/>
      <c r="F340" s="79"/>
      <c r="G340" s="79"/>
      <c r="H340" s="79"/>
      <c r="I340" s="4"/>
      <c r="J340" s="77"/>
      <c r="K340" s="7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78"/>
      <c r="B341" s="78"/>
      <c r="C341" s="79"/>
      <c r="D341" s="79"/>
      <c r="E341" s="79"/>
      <c r="F341" s="79"/>
      <c r="G341" s="79"/>
      <c r="H341" s="79"/>
      <c r="I341" s="4"/>
      <c r="J341" s="77"/>
      <c r="K341" s="7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78"/>
      <c r="B342" s="78"/>
      <c r="C342" s="79"/>
      <c r="D342" s="79"/>
      <c r="E342" s="79"/>
      <c r="F342" s="79"/>
      <c r="G342" s="79"/>
      <c r="H342" s="79"/>
      <c r="I342" s="4"/>
      <c r="J342" s="77"/>
      <c r="K342" s="7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78"/>
      <c r="B343" s="78"/>
      <c r="C343" s="79"/>
      <c r="D343" s="79"/>
      <c r="E343" s="79"/>
      <c r="F343" s="79"/>
      <c r="G343" s="79"/>
      <c r="H343" s="79"/>
      <c r="I343" s="4"/>
      <c r="J343" s="77"/>
      <c r="K343" s="7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78"/>
      <c r="B344" s="78"/>
      <c r="C344" s="79"/>
      <c r="D344" s="79"/>
      <c r="E344" s="79"/>
      <c r="F344" s="79"/>
      <c r="G344" s="79"/>
      <c r="H344" s="79"/>
      <c r="I344" s="4"/>
      <c r="J344" s="77"/>
      <c r="K344" s="7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78"/>
      <c r="B345" s="78"/>
      <c r="C345" s="79"/>
      <c r="D345" s="79"/>
      <c r="E345" s="79"/>
      <c r="F345" s="79"/>
      <c r="G345" s="79"/>
      <c r="H345" s="79"/>
      <c r="I345" s="4"/>
      <c r="J345" s="77"/>
      <c r="K345" s="7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78"/>
      <c r="B346" s="78"/>
      <c r="C346" s="79"/>
      <c r="D346" s="79"/>
      <c r="E346" s="79"/>
      <c r="F346" s="79"/>
      <c r="G346" s="79"/>
      <c r="H346" s="79"/>
      <c r="I346" s="4"/>
      <c r="J346" s="77"/>
      <c r="K346" s="7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78"/>
      <c r="B347" s="78"/>
      <c r="C347" s="79"/>
      <c r="D347" s="79"/>
      <c r="E347" s="79"/>
      <c r="F347" s="79"/>
      <c r="G347" s="79"/>
      <c r="H347" s="79"/>
      <c r="I347" s="4"/>
      <c r="J347" s="77"/>
      <c r="K347" s="7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78"/>
      <c r="B348" s="78"/>
      <c r="C348" s="79"/>
      <c r="D348" s="79"/>
      <c r="E348" s="79"/>
      <c r="F348" s="79"/>
      <c r="G348" s="79"/>
      <c r="H348" s="79"/>
      <c r="I348" s="4"/>
      <c r="J348" s="77"/>
      <c r="K348" s="7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78"/>
      <c r="B349" s="78"/>
      <c r="C349" s="79"/>
      <c r="D349" s="79"/>
      <c r="E349" s="79"/>
      <c r="F349" s="79"/>
      <c r="G349" s="79"/>
      <c r="H349" s="79"/>
      <c r="I349" s="4"/>
      <c r="J349" s="77"/>
      <c r="K349" s="7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78"/>
      <c r="B350" s="78"/>
      <c r="C350" s="79"/>
      <c r="D350" s="79"/>
      <c r="E350" s="79"/>
      <c r="F350" s="79"/>
      <c r="G350" s="79"/>
      <c r="H350" s="79"/>
      <c r="I350" s="4"/>
      <c r="J350" s="77"/>
      <c r="K350" s="7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78"/>
      <c r="B351" s="78"/>
      <c r="C351" s="79"/>
      <c r="D351" s="79"/>
      <c r="E351" s="79"/>
      <c r="F351" s="79"/>
      <c r="G351" s="79"/>
      <c r="H351" s="79"/>
      <c r="I351" s="4"/>
      <c r="J351" s="77"/>
      <c r="K351" s="7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78"/>
      <c r="B352" s="78"/>
      <c r="C352" s="79"/>
      <c r="D352" s="79"/>
      <c r="E352" s="79"/>
      <c r="F352" s="79"/>
      <c r="G352" s="79"/>
      <c r="H352" s="79"/>
      <c r="I352" s="4"/>
      <c r="J352" s="77"/>
      <c r="K352" s="7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78"/>
      <c r="B353" s="78"/>
      <c r="C353" s="79"/>
      <c r="D353" s="79"/>
      <c r="E353" s="79"/>
      <c r="F353" s="79"/>
      <c r="G353" s="79"/>
      <c r="H353" s="79"/>
      <c r="I353" s="4"/>
      <c r="J353" s="77"/>
      <c r="K353" s="7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78"/>
      <c r="B354" s="78"/>
      <c r="C354" s="79"/>
      <c r="D354" s="79"/>
      <c r="E354" s="79"/>
      <c r="F354" s="79"/>
      <c r="G354" s="79"/>
      <c r="H354" s="79"/>
      <c r="I354" s="4"/>
      <c r="J354" s="77"/>
      <c r="K354" s="7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78"/>
      <c r="B355" s="78"/>
      <c r="C355" s="79"/>
      <c r="D355" s="79"/>
      <c r="E355" s="79"/>
      <c r="F355" s="79"/>
      <c r="G355" s="79"/>
      <c r="H355" s="79"/>
      <c r="I355" s="4"/>
      <c r="J355" s="77"/>
      <c r="K355" s="7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78"/>
      <c r="B356" s="78"/>
      <c r="C356" s="79"/>
      <c r="D356" s="79"/>
      <c r="E356" s="79"/>
      <c r="F356" s="79"/>
      <c r="G356" s="79"/>
      <c r="H356" s="79"/>
      <c r="I356" s="4"/>
      <c r="J356" s="77"/>
      <c r="K356" s="7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78"/>
      <c r="B357" s="78"/>
      <c r="C357" s="79"/>
      <c r="D357" s="79"/>
      <c r="E357" s="79"/>
      <c r="F357" s="79"/>
      <c r="G357" s="79"/>
      <c r="H357" s="79"/>
      <c r="I357" s="4"/>
      <c r="J357" s="77"/>
      <c r="K357" s="7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78"/>
      <c r="B358" s="78"/>
      <c r="C358" s="79"/>
      <c r="D358" s="79"/>
      <c r="E358" s="79"/>
      <c r="F358" s="79"/>
      <c r="G358" s="79"/>
      <c r="H358" s="79"/>
      <c r="I358" s="4"/>
      <c r="J358" s="77"/>
      <c r="K358" s="7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78"/>
      <c r="B359" s="78"/>
      <c r="C359" s="79"/>
      <c r="D359" s="79"/>
      <c r="E359" s="79"/>
      <c r="F359" s="79"/>
      <c r="G359" s="79"/>
      <c r="H359" s="79"/>
      <c r="I359" s="4"/>
      <c r="J359" s="77"/>
      <c r="K359" s="7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78"/>
      <c r="B360" s="78"/>
      <c r="C360" s="79"/>
      <c r="D360" s="79"/>
      <c r="E360" s="79"/>
      <c r="F360" s="79"/>
      <c r="G360" s="79"/>
      <c r="H360" s="79"/>
      <c r="I360" s="4"/>
      <c r="J360" s="77"/>
      <c r="K360" s="7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78"/>
      <c r="B361" s="78"/>
      <c r="C361" s="79"/>
      <c r="D361" s="79"/>
      <c r="E361" s="79"/>
      <c r="F361" s="79"/>
      <c r="G361" s="79"/>
      <c r="H361" s="79"/>
      <c r="I361" s="4"/>
      <c r="J361" s="77"/>
      <c r="K361" s="7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78"/>
      <c r="B362" s="78"/>
      <c r="C362" s="79"/>
      <c r="D362" s="79"/>
      <c r="E362" s="79"/>
      <c r="F362" s="79"/>
      <c r="G362" s="79"/>
      <c r="H362" s="79"/>
      <c r="I362" s="4"/>
      <c r="J362" s="77"/>
      <c r="K362" s="7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78"/>
      <c r="B363" s="78"/>
      <c r="C363" s="79"/>
      <c r="D363" s="79"/>
      <c r="E363" s="79"/>
      <c r="F363" s="79"/>
      <c r="G363" s="79"/>
      <c r="H363" s="79"/>
      <c r="I363" s="4"/>
      <c r="J363" s="77"/>
      <c r="K363" s="7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78"/>
      <c r="B364" s="78"/>
      <c r="C364" s="79"/>
      <c r="D364" s="79"/>
      <c r="E364" s="79"/>
      <c r="F364" s="79"/>
      <c r="G364" s="79"/>
      <c r="H364" s="79"/>
      <c r="I364" s="4"/>
      <c r="J364" s="77"/>
      <c r="K364" s="7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78"/>
      <c r="B365" s="78"/>
      <c r="C365" s="79"/>
      <c r="D365" s="79"/>
      <c r="E365" s="79"/>
      <c r="F365" s="79"/>
      <c r="G365" s="79"/>
      <c r="H365" s="79"/>
      <c r="I365" s="4"/>
      <c r="J365" s="77"/>
      <c r="K365" s="7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78"/>
      <c r="B366" s="78"/>
      <c r="C366" s="79"/>
      <c r="D366" s="79"/>
      <c r="E366" s="79"/>
      <c r="F366" s="79"/>
      <c r="G366" s="79"/>
      <c r="H366" s="79"/>
      <c r="I366" s="4"/>
      <c r="J366" s="77"/>
      <c r="K366" s="7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78"/>
      <c r="B367" s="78"/>
      <c r="C367" s="79"/>
      <c r="D367" s="79"/>
      <c r="E367" s="79"/>
      <c r="F367" s="79"/>
      <c r="G367" s="79"/>
      <c r="H367" s="79"/>
      <c r="I367" s="4"/>
      <c r="J367" s="77"/>
      <c r="K367" s="7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78"/>
      <c r="B368" s="78"/>
      <c r="C368" s="79"/>
      <c r="D368" s="79"/>
      <c r="E368" s="79"/>
      <c r="F368" s="79"/>
      <c r="G368" s="79"/>
      <c r="H368" s="79"/>
      <c r="I368" s="4"/>
      <c r="J368" s="77"/>
      <c r="K368" s="7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78"/>
      <c r="B369" s="78"/>
      <c r="C369" s="79"/>
      <c r="D369" s="79"/>
      <c r="E369" s="79"/>
      <c r="F369" s="79"/>
      <c r="G369" s="79"/>
      <c r="H369" s="79"/>
      <c r="I369" s="4"/>
      <c r="J369" s="77"/>
      <c r="K369" s="7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78"/>
      <c r="B370" s="78"/>
      <c r="C370" s="79"/>
      <c r="D370" s="79"/>
      <c r="E370" s="79"/>
      <c r="F370" s="79"/>
      <c r="G370" s="79"/>
      <c r="H370" s="79"/>
      <c r="I370" s="4"/>
      <c r="J370" s="77"/>
      <c r="K370" s="7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78"/>
      <c r="B371" s="78"/>
      <c r="C371" s="79"/>
      <c r="D371" s="79"/>
      <c r="E371" s="79"/>
      <c r="F371" s="79"/>
      <c r="G371" s="79"/>
      <c r="H371" s="79"/>
      <c r="I371" s="4"/>
      <c r="J371" s="77"/>
      <c r="K371" s="7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78"/>
      <c r="B372" s="78"/>
      <c r="C372" s="79"/>
      <c r="D372" s="79"/>
      <c r="E372" s="79"/>
      <c r="F372" s="79"/>
      <c r="G372" s="79"/>
      <c r="H372" s="79"/>
      <c r="I372" s="4"/>
      <c r="J372" s="77"/>
      <c r="K372" s="7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78"/>
      <c r="B373" s="78"/>
      <c r="C373" s="79"/>
      <c r="D373" s="79"/>
      <c r="E373" s="79"/>
      <c r="F373" s="79"/>
      <c r="G373" s="79"/>
      <c r="H373" s="79"/>
      <c r="I373" s="4"/>
      <c r="J373" s="77"/>
      <c r="K373" s="7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78"/>
      <c r="B374" s="78"/>
      <c r="C374" s="79"/>
      <c r="D374" s="79"/>
      <c r="E374" s="79"/>
      <c r="F374" s="79"/>
      <c r="G374" s="79"/>
      <c r="H374" s="79"/>
      <c r="I374" s="4"/>
      <c r="J374" s="77"/>
      <c r="K374" s="7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78"/>
      <c r="B375" s="78"/>
      <c r="C375" s="79"/>
      <c r="D375" s="79"/>
      <c r="E375" s="79"/>
      <c r="F375" s="79"/>
      <c r="G375" s="79"/>
      <c r="H375" s="79"/>
      <c r="I375" s="4"/>
      <c r="J375" s="77"/>
      <c r="K375" s="7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78"/>
      <c r="B376" s="78"/>
      <c r="C376" s="79"/>
      <c r="D376" s="79"/>
      <c r="E376" s="79"/>
      <c r="F376" s="79"/>
      <c r="G376" s="79"/>
      <c r="H376" s="79"/>
      <c r="I376" s="4"/>
      <c r="J376" s="77"/>
      <c r="K376" s="7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78"/>
      <c r="B377" s="78"/>
      <c r="C377" s="79"/>
      <c r="D377" s="79"/>
      <c r="E377" s="79"/>
      <c r="F377" s="79"/>
      <c r="G377" s="79"/>
      <c r="H377" s="79"/>
      <c r="I377" s="4"/>
      <c r="J377" s="77"/>
      <c r="K377" s="7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78"/>
      <c r="B378" s="78"/>
      <c r="C378" s="79"/>
      <c r="D378" s="79"/>
      <c r="E378" s="79"/>
      <c r="F378" s="79"/>
      <c r="G378" s="79"/>
      <c r="H378" s="79"/>
      <c r="I378" s="4"/>
      <c r="J378" s="77"/>
      <c r="K378" s="7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78"/>
      <c r="B379" s="78"/>
      <c r="C379" s="79"/>
      <c r="D379" s="79"/>
      <c r="E379" s="79"/>
      <c r="F379" s="79"/>
      <c r="G379" s="79"/>
      <c r="H379" s="79"/>
      <c r="I379" s="4"/>
      <c r="J379" s="77"/>
      <c r="K379" s="7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78"/>
      <c r="B380" s="78"/>
      <c r="C380" s="79"/>
      <c r="D380" s="79"/>
      <c r="E380" s="79"/>
      <c r="F380" s="79"/>
      <c r="G380" s="79"/>
      <c r="H380" s="79"/>
      <c r="I380" s="4"/>
      <c r="J380" s="77"/>
      <c r="K380" s="7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78"/>
      <c r="B381" s="78"/>
      <c r="C381" s="79"/>
      <c r="D381" s="79"/>
      <c r="E381" s="79"/>
      <c r="F381" s="79"/>
      <c r="G381" s="79"/>
      <c r="H381" s="79"/>
      <c r="I381" s="4"/>
      <c r="J381" s="77"/>
      <c r="K381" s="7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78"/>
      <c r="B382" s="78"/>
      <c r="C382" s="79"/>
      <c r="D382" s="79"/>
      <c r="E382" s="79"/>
      <c r="F382" s="79"/>
      <c r="G382" s="79"/>
      <c r="H382" s="79"/>
      <c r="I382" s="4"/>
      <c r="J382" s="77"/>
      <c r="K382" s="7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78"/>
      <c r="B383" s="78"/>
      <c r="C383" s="79"/>
      <c r="D383" s="79"/>
      <c r="E383" s="79"/>
      <c r="F383" s="79"/>
      <c r="G383" s="79"/>
      <c r="H383" s="79"/>
      <c r="I383" s="4"/>
      <c r="J383" s="77"/>
      <c r="K383" s="7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78"/>
      <c r="B384" s="78"/>
      <c r="C384" s="79"/>
      <c r="D384" s="79"/>
      <c r="E384" s="79"/>
      <c r="F384" s="79"/>
      <c r="G384" s="79"/>
      <c r="H384" s="79"/>
      <c r="I384" s="4"/>
      <c r="J384" s="77"/>
      <c r="K384" s="7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78"/>
      <c r="B385" s="78"/>
      <c r="C385" s="79"/>
      <c r="D385" s="79"/>
      <c r="E385" s="79"/>
      <c r="F385" s="79"/>
      <c r="G385" s="79"/>
      <c r="H385" s="79"/>
      <c r="I385" s="4"/>
      <c r="J385" s="77"/>
      <c r="K385" s="7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78"/>
      <c r="B386" s="78"/>
      <c r="C386" s="79"/>
      <c r="D386" s="79"/>
      <c r="E386" s="79"/>
      <c r="F386" s="79"/>
      <c r="G386" s="79"/>
      <c r="H386" s="79"/>
      <c r="I386" s="4"/>
      <c r="J386" s="77"/>
      <c r="K386" s="7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78"/>
      <c r="B387" s="78"/>
      <c r="C387" s="79"/>
      <c r="D387" s="79"/>
      <c r="E387" s="79"/>
      <c r="F387" s="79"/>
      <c r="G387" s="79"/>
      <c r="H387" s="79"/>
      <c r="I387" s="4"/>
      <c r="J387" s="77"/>
      <c r="K387" s="7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78"/>
      <c r="B388" s="78"/>
      <c r="C388" s="79"/>
      <c r="D388" s="79"/>
      <c r="E388" s="79"/>
      <c r="F388" s="79"/>
      <c r="G388" s="79"/>
      <c r="H388" s="79"/>
      <c r="I388" s="4"/>
      <c r="J388" s="77"/>
      <c r="K388" s="7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78"/>
      <c r="B389" s="78"/>
      <c r="C389" s="79"/>
      <c r="D389" s="79"/>
      <c r="E389" s="79"/>
      <c r="F389" s="79"/>
      <c r="G389" s="79"/>
      <c r="H389" s="79"/>
      <c r="I389" s="4"/>
      <c r="J389" s="77"/>
      <c r="K389" s="7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78"/>
      <c r="B390" s="78"/>
      <c r="C390" s="79"/>
      <c r="D390" s="79"/>
      <c r="E390" s="79"/>
      <c r="F390" s="79"/>
      <c r="G390" s="79"/>
      <c r="H390" s="79"/>
      <c r="I390" s="4"/>
      <c r="J390" s="77"/>
      <c r="K390" s="7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78"/>
      <c r="B391" s="78"/>
      <c r="C391" s="79"/>
      <c r="D391" s="79"/>
      <c r="E391" s="79"/>
      <c r="F391" s="79"/>
      <c r="G391" s="79"/>
      <c r="H391" s="79"/>
      <c r="I391" s="4"/>
      <c r="J391" s="77"/>
      <c r="K391" s="7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78"/>
      <c r="B392" s="78"/>
      <c r="C392" s="79"/>
      <c r="D392" s="79"/>
      <c r="E392" s="79"/>
      <c r="F392" s="79"/>
      <c r="G392" s="79"/>
      <c r="H392" s="79"/>
      <c r="I392" s="4"/>
      <c r="J392" s="77"/>
      <c r="K392" s="7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78"/>
      <c r="B393" s="78"/>
      <c r="C393" s="79"/>
      <c r="D393" s="79"/>
      <c r="E393" s="79"/>
      <c r="F393" s="79"/>
      <c r="G393" s="79"/>
      <c r="H393" s="79"/>
      <c r="I393" s="4"/>
      <c r="J393" s="77"/>
      <c r="K393" s="7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78"/>
      <c r="B394" s="78"/>
      <c r="C394" s="79"/>
      <c r="D394" s="79"/>
      <c r="E394" s="79"/>
      <c r="F394" s="79"/>
      <c r="G394" s="79"/>
      <c r="H394" s="79"/>
      <c r="I394" s="4"/>
      <c r="J394" s="77"/>
      <c r="K394" s="7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78"/>
      <c r="B395" s="78"/>
      <c r="C395" s="79"/>
      <c r="D395" s="79"/>
      <c r="E395" s="79"/>
      <c r="F395" s="79"/>
      <c r="G395" s="79"/>
      <c r="H395" s="79"/>
      <c r="I395" s="4"/>
      <c r="J395" s="77"/>
      <c r="K395" s="7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78"/>
      <c r="B396" s="78"/>
      <c r="C396" s="79"/>
      <c r="D396" s="79"/>
      <c r="E396" s="79"/>
      <c r="F396" s="79"/>
      <c r="G396" s="79"/>
      <c r="H396" s="79"/>
      <c r="I396" s="4"/>
      <c r="J396" s="77"/>
      <c r="K396" s="7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78"/>
      <c r="B397" s="78"/>
      <c r="C397" s="79"/>
      <c r="D397" s="79"/>
      <c r="E397" s="79"/>
      <c r="F397" s="79"/>
      <c r="G397" s="79"/>
      <c r="H397" s="79"/>
      <c r="I397" s="4"/>
      <c r="J397" s="77"/>
      <c r="K397" s="7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78"/>
      <c r="B398" s="78"/>
      <c r="C398" s="79"/>
      <c r="D398" s="79"/>
      <c r="E398" s="79"/>
      <c r="F398" s="79"/>
      <c r="G398" s="79"/>
      <c r="H398" s="79"/>
      <c r="I398" s="4"/>
      <c r="J398" s="77"/>
      <c r="K398" s="7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78"/>
      <c r="B399" s="78"/>
      <c r="C399" s="79"/>
      <c r="D399" s="79"/>
      <c r="E399" s="79"/>
      <c r="F399" s="79"/>
      <c r="G399" s="79"/>
      <c r="H399" s="79"/>
      <c r="I399" s="4"/>
      <c r="J399" s="77"/>
      <c r="K399" s="7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78"/>
      <c r="B400" s="78"/>
      <c r="C400" s="79"/>
      <c r="D400" s="79"/>
      <c r="E400" s="79"/>
      <c r="F400" s="79"/>
      <c r="G400" s="79"/>
      <c r="H400" s="79"/>
      <c r="I400" s="4"/>
      <c r="J400" s="77"/>
      <c r="K400" s="7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78"/>
      <c r="B401" s="78"/>
      <c r="C401" s="79"/>
      <c r="D401" s="79"/>
      <c r="E401" s="79"/>
      <c r="F401" s="79"/>
      <c r="G401" s="79"/>
      <c r="H401" s="79"/>
      <c r="I401" s="4"/>
      <c r="J401" s="77"/>
      <c r="K401" s="7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78"/>
      <c r="B402" s="78"/>
      <c r="C402" s="79"/>
      <c r="D402" s="79"/>
      <c r="E402" s="79"/>
      <c r="F402" s="79"/>
      <c r="G402" s="79"/>
      <c r="H402" s="79"/>
      <c r="I402" s="4"/>
      <c r="J402" s="77"/>
      <c r="K402" s="7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78"/>
      <c r="B403" s="78"/>
      <c r="C403" s="79"/>
      <c r="D403" s="79"/>
      <c r="E403" s="79"/>
      <c r="F403" s="79"/>
      <c r="G403" s="79"/>
      <c r="H403" s="79"/>
      <c r="I403" s="4"/>
      <c r="J403" s="77"/>
      <c r="K403" s="7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78"/>
      <c r="B404" s="78"/>
      <c r="C404" s="79"/>
      <c r="D404" s="79"/>
      <c r="E404" s="79"/>
      <c r="F404" s="79"/>
      <c r="G404" s="79"/>
      <c r="H404" s="79"/>
      <c r="I404" s="4"/>
      <c r="J404" s="77"/>
      <c r="K404" s="7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78"/>
      <c r="B405" s="78"/>
      <c r="C405" s="79"/>
      <c r="D405" s="79"/>
      <c r="E405" s="79"/>
      <c r="F405" s="79"/>
      <c r="G405" s="79"/>
      <c r="H405" s="79"/>
      <c r="I405" s="4"/>
      <c r="J405" s="77"/>
      <c r="K405" s="7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78"/>
      <c r="B406" s="78"/>
      <c r="C406" s="79"/>
      <c r="D406" s="79"/>
      <c r="E406" s="79"/>
      <c r="F406" s="79"/>
      <c r="G406" s="79"/>
      <c r="H406" s="79"/>
      <c r="I406" s="4"/>
      <c r="J406" s="77"/>
      <c r="K406" s="7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78"/>
      <c r="B407" s="78"/>
      <c r="C407" s="79"/>
      <c r="D407" s="79"/>
      <c r="E407" s="79"/>
      <c r="F407" s="79"/>
      <c r="G407" s="79"/>
      <c r="H407" s="79"/>
      <c r="I407" s="4"/>
      <c r="J407" s="77"/>
      <c r="K407" s="7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78"/>
      <c r="B408" s="78"/>
      <c r="C408" s="79"/>
      <c r="D408" s="79"/>
      <c r="E408" s="79"/>
      <c r="F408" s="79"/>
      <c r="G408" s="79"/>
      <c r="H408" s="79"/>
      <c r="I408" s="4"/>
      <c r="J408" s="77"/>
      <c r="K408" s="7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78"/>
      <c r="B409" s="78"/>
      <c r="C409" s="79"/>
      <c r="D409" s="79"/>
      <c r="E409" s="79"/>
      <c r="F409" s="79"/>
      <c r="G409" s="79"/>
      <c r="H409" s="79"/>
      <c r="I409" s="4"/>
      <c r="J409" s="77"/>
      <c r="K409" s="7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78"/>
      <c r="B410" s="78"/>
      <c r="C410" s="79"/>
      <c r="D410" s="79"/>
      <c r="E410" s="79"/>
      <c r="F410" s="79"/>
      <c r="G410" s="79"/>
      <c r="H410" s="79"/>
      <c r="I410" s="4"/>
      <c r="J410" s="77"/>
      <c r="K410" s="7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78"/>
      <c r="B411" s="78"/>
      <c r="C411" s="79"/>
      <c r="D411" s="79"/>
      <c r="E411" s="79"/>
      <c r="F411" s="79"/>
      <c r="G411" s="79"/>
      <c r="H411" s="79"/>
      <c r="I411" s="4"/>
      <c r="J411" s="77"/>
      <c r="K411" s="7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78"/>
      <c r="B412" s="78"/>
      <c r="C412" s="79"/>
      <c r="D412" s="79"/>
      <c r="E412" s="79"/>
      <c r="F412" s="79"/>
      <c r="G412" s="79"/>
      <c r="H412" s="79"/>
      <c r="I412" s="4"/>
      <c r="J412" s="77"/>
      <c r="K412" s="7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78"/>
      <c r="B413" s="78"/>
      <c r="C413" s="79"/>
      <c r="D413" s="79"/>
      <c r="E413" s="79"/>
      <c r="F413" s="79"/>
      <c r="G413" s="79"/>
      <c r="H413" s="79"/>
      <c r="I413" s="4"/>
      <c r="J413" s="77"/>
      <c r="K413" s="7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78"/>
      <c r="B414" s="78"/>
      <c r="C414" s="79"/>
      <c r="D414" s="79"/>
      <c r="E414" s="79"/>
      <c r="F414" s="79"/>
      <c r="G414" s="79"/>
      <c r="H414" s="79"/>
      <c r="I414" s="4"/>
      <c r="J414" s="77"/>
      <c r="K414" s="7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78"/>
      <c r="B415" s="78"/>
      <c r="C415" s="79"/>
      <c r="D415" s="79"/>
      <c r="E415" s="79"/>
      <c r="F415" s="79"/>
      <c r="G415" s="79"/>
      <c r="H415" s="79"/>
      <c r="I415" s="4"/>
      <c r="J415" s="77"/>
      <c r="K415" s="7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78"/>
      <c r="B416" s="78"/>
      <c r="C416" s="79"/>
      <c r="D416" s="79"/>
      <c r="E416" s="79"/>
      <c r="F416" s="79"/>
      <c r="G416" s="79"/>
      <c r="H416" s="79"/>
      <c r="I416" s="4"/>
      <c r="J416" s="77"/>
      <c r="K416" s="7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78"/>
      <c r="B417" s="78"/>
      <c r="C417" s="79"/>
      <c r="D417" s="79"/>
      <c r="E417" s="79"/>
      <c r="F417" s="79"/>
      <c r="G417" s="79"/>
      <c r="H417" s="79"/>
      <c r="I417" s="4"/>
      <c r="J417" s="77"/>
      <c r="K417" s="7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78"/>
      <c r="B418" s="78"/>
      <c r="C418" s="79"/>
      <c r="D418" s="79"/>
      <c r="E418" s="79"/>
      <c r="F418" s="79"/>
      <c r="G418" s="79"/>
      <c r="H418" s="79"/>
      <c r="I418" s="4"/>
      <c r="J418" s="77"/>
      <c r="K418" s="7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78"/>
      <c r="B419" s="78"/>
      <c r="C419" s="79"/>
      <c r="D419" s="79"/>
      <c r="E419" s="79"/>
      <c r="F419" s="79"/>
      <c r="G419" s="79"/>
      <c r="H419" s="79"/>
      <c r="I419" s="4"/>
      <c r="J419" s="77"/>
      <c r="K419" s="7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78"/>
      <c r="B420" s="78"/>
      <c r="C420" s="79"/>
      <c r="D420" s="79"/>
      <c r="E420" s="79"/>
      <c r="F420" s="79"/>
      <c r="G420" s="79"/>
      <c r="H420" s="79"/>
      <c r="I420" s="4"/>
      <c r="J420" s="77"/>
      <c r="K420" s="7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78"/>
      <c r="B421" s="78"/>
      <c r="C421" s="79"/>
      <c r="D421" s="79"/>
      <c r="E421" s="79"/>
      <c r="F421" s="79"/>
      <c r="G421" s="79"/>
      <c r="H421" s="79"/>
      <c r="I421" s="4"/>
      <c r="J421" s="77"/>
      <c r="K421" s="7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78"/>
      <c r="B422" s="78"/>
      <c r="C422" s="79"/>
      <c r="D422" s="79"/>
      <c r="E422" s="79"/>
      <c r="F422" s="79"/>
      <c r="G422" s="79"/>
      <c r="H422" s="79"/>
      <c r="I422" s="4"/>
      <c r="J422" s="77"/>
      <c r="K422" s="7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78"/>
      <c r="B423" s="78"/>
      <c r="C423" s="79"/>
      <c r="D423" s="79"/>
      <c r="E423" s="79"/>
      <c r="F423" s="79"/>
      <c r="G423" s="79"/>
      <c r="H423" s="79"/>
      <c r="I423" s="4"/>
      <c r="J423" s="77"/>
      <c r="K423" s="7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78"/>
      <c r="B424" s="78"/>
      <c r="C424" s="79"/>
      <c r="D424" s="79"/>
      <c r="E424" s="79"/>
      <c r="F424" s="79"/>
      <c r="G424" s="79"/>
      <c r="H424" s="79"/>
      <c r="I424" s="4"/>
      <c r="J424" s="77"/>
      <c r="K424" s="7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78"/>
      <c r="B425" s="78"/>
      <c r="C425" s="79"/>
      <c r="D425" s="79"/>
      <c r="E425" s="79"/>
      <c r="F425" s="79"/>
      <c r="G425" s="79"/>
      <c r="H425" s="79"/>
      <c r="I425" s="4"/>
      <c r="J425" s="77"/>
      <c r="K425" s="7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78"/>
      <c r="B426" s="78"/>
      <c r="C426" s="79"/>
      <c r="D426" s="79"/>
      <c r="E426" s="79"/>
      <c r="F426" s="79"/>
      <c r="G426" s="79"/>
      <c r="H426" s="79"/>
      <c r="I426" s="4"/>
      <c r="J426" s="77"/>
      <c r="K426" s="7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78"/>
      <c r="B427" s="78"/>
      <c r="C427" s="79"/>
      <c r="D427" s="79"/>
      <c r="E427" s="79"/>
      <c r="F427" s="79"/>
      <c r="G427" s="79"/>
      <c r="H427" s="79"/>
      <c r="I427" s="4"/>
      <c r="J427" s="77"/>
      <c r="K427" s="7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78"/>
      <c r="B428" s="78"/>
      <c r="C428" s="79"/>
      <c r="D428" s="79"/>
      <c r="E428" s="79"/>
      <c r="F428" s="79"/>
      <c r="G428" s="79"/>
      <c r="H428" s="79"/>
      <c r="I428" s="4"/>
      <c r="J428" s="77"/>
      <c r="K428" s="7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78"/>
      <c r="B429" s="78"/>
      <c r="C429" s="79"/>
      <c r="D429" s="79"/>
      <c r="E429" s="79"/>
      <c r="F429" s="79"/>
      <c r="G429" s="79"/>
      <c r="H429" s="79"/>
      <c r="I429" s="4"/>
      <c r="J429" s="77"/>
      <c r="K429" s="7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78"/>
      <c r="B430" s="78"/>
      <c r="C430" s="79"/>
      <c r="D430" s="79"/>
      <c r="E430" s="79"/>
      <c r="F430" s="79"/>
      <c r="G430" s="79"/>
      <c r="H430" s="79"/>
      <c r="I430" s="4"/>
      <c r="J430" s="77"/>
      <c r="K430" s="7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78"/>
      <c r="B431" s="78"/>
      <c r="C431" s="79"/>
      <c r="D431" s="79"/>
      <c r="E431" s="79"/>
      <c r="F431" s="79"/>
      <c r="G431" s="79"/>
      <c r="H431" s="79"/>
      <c r="I431" s="4"/>
      <c r="J431" s="77"/>
      <c r="K431" s="7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78"/>
      <c r="B432" s="78"/>
      <c r="C432" s="79"/>
      <c r="D432" s="79"/>
      <c r="E432" s="79"/>
      <c r="F432" s="79"/>
      <c r="G432" s="79"/>
      <c r="H432" s="79"/>
      <c r="I432" s="4"/>
      <c r="J432" s="77"/>
      <c r="K432" s="7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78"/>
      <c r="B433" s="78"/>
      <c r="C433" s="79"/>
      <c r="D433" s="79"/>
      <c r="E433" s="79"/>
      <c r="F433" s="79"/>
      <c r="G433" s="79"/>
      <c r="H433" s="79"/>
      <c r="I433" s="4"/>
      <c r="J433" s="77"/>
      <c r="K433" s="7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78"/>
      <c r="B434" s="78"/>
      <c r="C434" s="79"/>
      <c r="D434" s="79"/>
      <c r="E434" s="79"/>
      <c r="F434" s="79"/>
      <c r="G434" s="79"/>
      <c r="H434" s="79"/>
      <c r="I434" s="4"/>
      <c r="J434" s="77"/>
      <c r="K434" s="7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78"/>
      <c r="B435" s="78"/>
      <c r="C435" s="79"/>
      <c r="D435" s="79"/>
      <c r="E435" s="79"/>
      <c r="F435" s="79"/>
      <c r="G435" s="79"/>
      <c r="H435" s="79"/>
      <c r="I435" s="4"/>
      <c r="J435" s="77"/>
      <c r="K435" s="7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78"/>
      <c r="B436" s="78"/>
      <c r="C436" s="79"/>
      <c r="D436" s="79"/>
      <c r="E436" s="79"/>
      <c r="F436" s="79"/>
      <c r="G436" s="79"/>
      <c r="H436" s="79"/>
      <c r="I436" s="4"/>
      <c r="J436" s="77"/>
      <c r="K436" s="7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78"/>
      <c r="B437" s="78"/>
      <c r="C437" s="79"/>
      <c r="D437" s="79"/>
      <c r="E437" s="79"/>
      <c r="F437" s="79"/>
      <c r="G437" s="79"/>
      <c r="H437" s="79"/>
      <c r="I437" s="4"/>
      <c r="J437" s="77"/>
      <c r="K437" s="7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78"/>
      <c r="B438" s="78"/>
      <c r="C438" s="79"/>
      <c r="D438" s="79"/>
      <c r="E438" s="79"/>
      <c r="F438" s="79"/>
      <c r="G438" s="79"/>
      <c r="H438" s="79"/>
      <c r="I438" s="4"/>
      <c r="J438" s="77"/>
      <c r="K438" s="7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78"/>
      <c r="B439" s="78"/>
      <c r="C439" s="79"/>
      <c r="D439" s="79"/>
      <c r="E439" s="79"/>
      <c r="F439" s="79"/>
      <c r="G439" s="79"/>
      <c r="H439" s="79"/>
      <c r="I439" s="4"/>
      <c r="J439" s="77"/>
      <c r="K439" s="7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78"/>
      <c r="B440" s="78"/>
      <c r="C440" s="79"/>
      <c r="D440" s="79"/>
      <c r="E440" s="79"/>
      <c r="F440" s="79"/>
      <c r="G440" s="79"/>
      <c r="H440" s="79"/>
      <c r="I440" s="4"/>
      <c r="J440" s="77"/>
      <c r="K440" s="7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78"/>
      <c r="B441" s="78"/>
      <c r="C441" s="79"/>
      <c r="D441" s="79"/>
      <c r="E441" s="79"/>
      <c r="F441" s="79"/>
      <c r="G441" s="79"/>
      <c r="H441" s="79"/>
      <c r="I441" s="4"/>
      <c r="J441" s="77"/>
      <c r="K441" s="7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78"/>
      <c r="B442" s="78"/>
      <c r="C442" s="79"/>
      <c r="D442" s="79"/>
      <c r="E442" s="79"/>
      <c r="F442" s="79"/>
      <c r="G442" s="79"/>
      <c r="H442" s="79"/>
      <c r="I442" s="4"/>
      <c r="J442" s="77"/>
      <c r="K442" s="7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78"/>
      <c r="B443" s="78"/>
      <c r="C443" s="79"/>
      <c r="D443" s="79"/>
      <c r="E443" s="79"/>
      <c r="F443" s="79"/>
      <c r="G443" s="79"/>
      <c r="H443" s="79"/>
      <c r="I443" s="4"/>
      <c r="J443" s="77"/>
      <c r="K443" s="7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78"/>
      <c r="B444" s="78"/>
      <c r="C444" s="79"/>
      <c r="D444" s="79"/>
      <c r="E444" s="79"/>
      <c r="F444" s="79"/>
      <c r="G444" s="79"/>
      <c r="H444" s="79"/>
      <c r="I444" s="4"/>
      <c r="J444" s="77"/>
      <c r="K444" s="7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78"/>
      <c r="B445" s="78"/>
      <c r="C445" s="79"/>
      <c r="D445" s="79"/>
      <c r="E445" s="79"/>
      <c r="F445" s="79"/>
      <c r="G445" s="79"/>
      <c r="H445" s="79"/>
      <c r="I445" s="4"/>
      <c r="J445" s="77"/>
      <c r="K445" s="7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78"/>
      <c r="B446" s="78"/>
      <c r="C446" s="79"/>
      <c r="D446" s="79"/>
      <c r="E446" s="79"/>
      <c r="F446" s="79"/>
      <c r="G446" s="79"/>
      <c r="H446" s="79"/>
      <c r="I446" s="4"/>
      <c r="J446" s="77"/>
      <c r="K446" s="7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78"/>
      <c r="B447" s="78"/>
      <c r="C447" s="79"/>
      <c r="D447" s="79"/>
      <c r="E447" s="79"/>
      <c r="F447" s="79"/>
      <c r="G447" s="79"/>
      <c r="H447" s="79"/>
      <c r="I447" s="4"/>
      <c r="J447" s="77"/>
      <c r="K447" s="7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78"/>
      <c r="B448" s="78"/>
      <c r="C448" s="79"/>
      <c r="D448" s="79"/>
      <c r="E448" s="79"/>
      <c r="F448" s="79"/>
      <c r="G448" s="79"/>
      <c r="H448" s="79"/>
      <c r="I448" s="4"/>
      <c r="J448" s="77"/>
      <c r="K448" s="7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78"/>
      <c r="B449" s="78"/>
      <c r="C449" s="79"/>
      <c r="D449" s="79"/>
      <c r="E449" s="79"/>
      <c r="F449" s="79"/>
      <c r="G449" s="79"/>
      <c r="H449" s="79"/>
      <c r="I449" s="4"/>
      <c r="J449" s="77"/>
      <c r="K449" s="7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78"/>
      <c r="B450" s="78"/>
      <c r="C450" s="79"/>
      <c r="D450" s="79"/>
      <c r="E450" s="79"/>
      <c r="F450" s="79"/>
      <c r="G450" s="79"/>
      <c r="H450" s="79"/>
      <c r="I450" s="4"/>
      <c r="J450" s="77"/>
      <c r="K450" s="7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78"/>
      <c r="B451" s="78"/>
      <c r="C451" s="79"/>
      <c r="D451" s="79"/>
      <c r="E451" s="79"/>
      <c r="F451" s="79"/>
      <c r="G451" s="79"/>
      <c r="H451" s="79"/>
      <c r="I451" s="4"/>
      <c r="J451" s="77"/>
      <c r="K451" s="7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78"/>
      <c r="B452" s="78"/>
      <c r="C452" s="79"/>
      <c r="D452" s="79"/>
      <c r="E452" s="79"/>
      <c r="F452" s="79"/>
      <c r="G452" s="79"/>
      <c r="H452" s="79"/>
      <c r="I452" s="4"/>
      <c r="J452" s="77"/>
      <c r="K452" s="7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78"/>
      <c r="B453" s="78"/>
      <c r="C453" s="79"/>
      <c r="D453" s="79"/>
      <c r="E453" s="79"/>
      <c r="F453" s="79"/>
      <c r="G453" s="79"/>
      <c r="H453" s="79"/>
      <c r="I453" s="4"/>
      <c r="J453" s="77"/>
      <c r="K453" s="7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78"/>
      <c r="B454" s="78"/>
      <c r="C454" s="79"/>
      <c r="D454" s="79"/>
      <c r="E454" s="79"/>
      <c r="F454" s="79"/>
      <c r="G454" s="79"/>
      <c r="H454" s="79"/>
      <c r="I454" s="4"/>
      <c r="J454" s="77"/>
      <c r="K454" s="7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78"/>
      <c r="B455" s="78"/>
      <c r="C455" s="79"/>
      <c r="D455" s="79"/>
      <c r="E455" s="79"/>
      <c r="F455" s="79"/>
      <c r="G455" s="79"/>
      <c r="H455" s="79"/>
      <c r="I455" s="4"/>
      <c r="J455" s="77"/>
      <c r="K455" s="7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78"/>
      <c r="B456" s="78"/>
      <c r="C456" s="79"/>
      <c r="D456" s="79"/>
      <c r="E456" s="79"/>
      <c r="F456" s="79"/>
      <c r="G456" s="79"/>
      <c r="H456" s="79"/>
      <c r="I456" s="4"/>
      <c r="J456" s="77"/>
      <c r="K456" s="7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78"/>
      <c r="B457" s="78"/>
      <c r="C457" s="79"/>
      <c r="D457" s="79"/>
      <c r="E457" s="79"/>
      <c r="F457" s="79"/>
      <c r="G457" s="79"/>
      <c r="H457" s="79"/>
      <c r="I457" s="4"/>
      <c r="J457" s="77"/>
      <c r="K457" s="7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78"/>
      <c r="B458" s="78"/>
      <c r="C458" s="79"/>
      <c r="D458" s="79"/>
      <c r="E458" s="79"/>
      <c r="F458" s="79"/>
      <c r="G458" s="79"/>
      <c r="H458" s="79"/>
      <c r="I458" s="4"/>
      <c r="J458" s="77"/>
      <c r="K458" s="7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78"/>
      <c r="B459" s="78"/>
      <c r="C459" s="79"/>
      <c r="D459" s="79"/>
      <c r="E459" s="79"/>
      <c r="F459" s="79"/>
      <c r="G459" s="79"/>
      <c r="H459" s="79"/>
      <c r="I459" s="4"/>
      <c r="J459" s="77"/>
      <c r="K459" s="7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78"/>
      <c r="B460" s="78"/>
      <c r="C460" s="79"/>
      <c r="D460" s="79"/>
      <c r="E460" s="79"/>
      <c r="F460" s="79"/>
      <c r="G460" s="79"/>
      <c r="H460" s="79"/>
      <c r="I460" s="4"/>
      <c r="J460" s="77"/>
      <c r="K460" s="7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78"/>
      <c r="B461" s="78"/>
      <c r="C461" s="79"/>
      <c r="D461" s="79"/>
      <c r="E461" s="79"/>
      <c r="F461" s="79"/>
      <c r="G461" s="79"/>
      <c r="H461" s="79"/>
      <c r="I461" s="4"/>
      <c r="J461" s="77"/>
      <c r="K461" s="7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78"/>
      <c r="B462" s="78"/>
      <c r="C462" s="79"/>
      <c r="D462" s="79"/>
      <c r="E462" s="79"/>
      <c r="F462" s="79"/>
      <c r="G462" s="79"/>
      <c r="H462" s="79"/>
      <c r="I462" s="4"/>
      <c r="J462" s="77"/>
      <c r="K462" s="7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78"/>
      <c r="B463" s="78"/>
      <c r="C463" s="79"/>
      <c r="D463" s="79"/>
      <c r="E463" s="79"/>
      <c r="F463" s="79"/>
      <c r="G463" s="79"/>
      <c r="H463" s="79"/>
      <c r="I463" s="4"/>
      <c r="J463" s="77"/>
      <c r="K463" s="7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78"/>
      <c r="B464" s="78"/>
      <c r="C464" s="79"/>
      <c r="D464" s="79"/>
      <c r="E464" s="79"/>
      <c r="F464" s="79"/>
      <c r="G464" s="79"/>
      <c r="H464" s="79"/>
      <c r="I464" s="4"/>
      <c r="J464" s="77"/>
      <c r="K464" s="7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78"/>
      <c r="B465" s="78"/>
      <c r="C465" s="79"/>
      <c r="D465" s="79"/>
      <c r="E465" s="79"/>
      <c r="F465" s="79"/>
      <c r="G465" s="79"/>
      <c r="H465" s="79"/>
      <c r="I465" s="4"/>
      <c r="J465" s="77"/>
      <c r="K465" s="7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78"/>
      <c r="B466" s="78"/>
      <c r="C466" s="79"/>
      <c r="D466" s="79"/>
      <c r="E466" s="79"/>
      <c r="F466" s="79"/>
      <c r="G466" s="79"/>
      <c r="H466" s="79"/>
      <c r="I466" s="4"/>
      <c r="J466" s="77"/>
      <c r="K466" s="7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78"/>
      <c r="B467" s="78"/>
      <c r="C467" s="79"/>
      <c r="D467" s="79"/>
      <c r="E467" s="79"/>
      <c r="F467" s="79"/>
      <c r="G467" s="79"/>
      <c r="H467" s="79"/>
      <c r="I467" s="4"/>
      <c r="J467" s="77"/>
      <c r="K467" s="7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78"/>
      <c r="B468" s="78"/>
      <c r="C468" s="79"/>
      <c r="D468" s="79"/>
      <c r="E468" s="79"/>
      <c r="F468" s="79"/>
      <c r="G468" s="79"/>
      <c r="H468" s="79"/>
      <c r="I468" s="4"/>
      <c r="J468" s="77"/>
      <c r="K468" s="7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78"/>
      <c r="B469" s="78"/>
      <c r="C469" s="79"/>
      <c r="D469" s="79"/>
      <c r="E469" s="79"/>
      <c r="F469" s="79"/>
      <c r="G469" s="79"/>
      <c r="H469" s="79"/>
      <c r="I469" s="4"/>
      <c r="J469" s="77"/>
      <c r="K469" s="7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78"/>
      <c r="B470" s="78"/>
      <c r="C470" s="79"/>
      <c r="D470" s="79"/>
      <c r="E470" s="79"/>
      <c r="F470" s="79"/>
      <c r="G470" s="79"/>
      <c r="H470" s="79"/>
      <c r="I470" s="4"/>
      <c r="J470" s="77"/>
      <c r="K470" s="7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78"/>
      <c r="B471" s="78"/>
      <c r="C471" s="79"/>
      <c r="D471" s="79"/>
      <c r="E471" s="79"/>
      <c r="F471" s="79"/>
      <c r="G471" s="79"/>
      <c r="H471" s="79"/>
      <c r="I471" s="4"/>
      <c r="J471" s="77"/>
      <c r="K471" s="7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78"/>
      <c r="B472" s="78"/>
      <c r="C472" s="79"/>
      <c r="D472" s="79"/>
      <c r="E472" s="79"/>
      <c r="F472" s="79"/>
      <c r="G472" s="79"/>
      <c r="H472" s="79"/>
      <c r="I472" s="4"/>
      <c r="J472" s="77"/>
      <c r="K472" s="7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78"/>
      <c r="B473" s="78"/>
      <c r="C473" s="79"/>
      <c r="D473" s="79"/>
      <c r="E473" s="79"/>
      <c r="F473" s="79"/>
      <c r="G473" s="79"/>
      <c r="H473" s="79"/>
      <c r="I473" s="4"/>
      <c r="J473" s="77"/>
      <c r="K473" s="7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78"/>
      <c r="B474" s="78"/>
      <c r="C474" s="79"/>
      <c r="D474" s="79"/>
      <c r="E474" s="79"/>
      <c r="F474" s="79"/>
      <c r="G474" s="79"/>
      <c r="H474" s="79"/>
      <c r="I474" s="4"/>
      <c r="J474" s="77"/>
      <c r="K474" s="7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78"/>
      <c r="B475" s="78"/>
      <c r="C475" s="79"/>
      <c r="D475" s="79"/>
      <c r="E475" s="79"/>
      <c r="F475" s="79"/>
      <c r="G475" s="79"/>
      <c r="H475" s="79"/>
      <c r="I475" s="4"/>
      <c r="J475" s="77"/>
      <c r="K475" s="7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78"/>
      <c r="B476" s="78"/>
      <c r="C476" s="79"/>
      <c r="D476" s="79"/>
      <c r="E476" s="79"/>
      <c r="F476" s="79"/>
      <c r="G476" s="79"/>
      <c r="H476" s="79"/>
      <c r="I476" s="4"/>
      <c r="J476" s="77"/>
      <c r="K476" s="7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78"/>
      <c r="B477" s="78"/>
      <c r="C477" s="79"/>
      <c r="D477" s="79"/>
      <c r="E477" s="79"/>
      <c r="F477" s="79"/>
      <c r="G477" s="79"/>
      <c r="H477" s="79"/>
      <c r="I477" s="4"/>
      <c r="J477" s="77"/>
      <c r="K477" s="7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78"/>
      <c r="B478" s="78"/>
      <c r="C478" s="79"/>
      <c r="D478" s="79"/>
      <c r="E478" s="79"/>
      <c r="F478" s="79"/>
      <c r="G478" s="79"/>
      <c r="H478" s="79"/>
      <c r="I478" s="4"/>
      <c r="J478" s="77"/>
      <c r="K478" s="7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78"/>
      <c r="B479" s="78"/>
      <c r="C479" s="79"/>
      <c r="D479" s="79"/>
      <c r="E479" s="79"/>
      <c r="F479" s="79"/>
      <c r="G479" s="79"/>
      <c r="H479" s="79"/>
      <c r="I479" s="4"/>
      <c r="J479" s="77"/>
      <c r="K479" s="7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78"/>
      <c r="B480" s="78"/>
      <c r="C480" s="79"/>
      <c r="D480" s="79"/>
      <c r="E480" s="79"/>
      <c r="F480" s="79"/>
      <c r="G480" s="79"/>
      <c r="H480" s="79"/>
      <c r="I480" s="4"/>
      <c r="J480" s="77"/>
      <c r="K480" s="7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78"/>
      <c r="B481" s="78"/>
      <c r="C481" s="79"/>
      <c r="D481" s="79"/>
      <c r="E481" s="79"/>
      <c r="F481" s="79"/>
      <c r="G481" s="79"/>
      <c r="H481" s="79"/>
      <c r="I481" s="4"/>
      <c r="J481" s="77"/>
      <c r="K481" s="7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78"/>
      <c r="B482" s="78"/>
      <c r="C482" s="79"/>
      <c r="D482" s="79"/>
      <c r="E482" s="79"/>
      <c r="F482" s="79"/>
      <c r="G482" s="79"/>
      <c r="H482" s="79"/>
      <c r="I482" s="4"/>
      <c r="J482" s="77"/>
      <c r="K482" s="7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78"/>
      <c r="B483" s="78"/>
      <c r="C483" s="79"/>
      <c r="D483" s="79"/>
      <c r="E483" s="79"/>
      <c r="F483" s="79"/>
      <c r="G483" s="79"/>
      <c r="H483" s="79"/>
      <c r="I483" s="4"/>
      <c r="J483" s="77"/>
      <c r="K483" s="7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78"/>
      <c r="B484" s="78"/>
      <c r="C484" s="79"/>
      <c r="D484" s="79"/>
      <c r="E484" s="79"/>
      <c r="F484" s="79"/>
      <c r="G484" s="79"/>
      <c r="H484" s="79"/>
      <c r="I484" s="4"/>
      <c r="J484" s="77"/>
      <c r="K484" s="7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78"/>
      <c r="B485" s="78"/>
      <c r="C485" s="79"/>
      <c r="D485" s="79"/>
      <c r="E485" s="79"/>
      <c r="F485" s="79"/>
      <c r="G485" s="79"/>
      <c r="H485" s="79"/>
      <c r="I485" s="4"/>
      <c r="J485" s="77"/>
      <c r="K485" s="7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78"/>
      <c r="B486" s="78"/>
      <c r="C486" s="79"/>
      <c r="D486" s="79"/>
      <c r="E486" s="79"/>
      <c r="F486" s="79"/>
      <c r="G486" s="79"/>
      <c r="H486" s="79"/>
      <c r="I486" s="4"/>
      <c r="J486" s="77"/>
      <c r="K486" s="7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78"/>
      <c r="B487" s="78"/>
      <c r="C487" s="79"/>
      <c r="D487" s="79"/>
      <c r="E487" s="79"/>
      <c r="F487" s="79"/>
      <c r="G487" s="79"/>
      <c r="H487" s="79"/>
      <c r="I487" s="4"/>
      <c r="J487" s="77"/>
      <c r="K487" s="7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78"/>
      <c r="B488" s="78"/>
      <c r="C488" s="79"/>
      <c r="D488" s="79"/>
      <c r="E488" s="79"/>
      <c r="F488" s="79"/>
      <c r="G488" s="79"/>
      <c r="H488" s="79"/>
      <c r="I488" s="4"/>
      <c r="J488" s="77"/>
      <c r="K488" s="7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78"/>
      <c r="B489" s="78"/>
      <c r="C489" s="79"/>
      <c r="D489" s="79"/>
      <c r="E489" s="79"/>
      <c r="F489" s="79"/>
      <c r="G489" s="79"/>
      <c r="H489" s="79"/>
      <c r="I489" s="4"/>
      <c r="J489" s="77"/>
      <c r="K489" s="7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78"/>
      <c r="B490" s="78"/>
      <c r="C490" s="79"/>
      <c r="D490" s="79"/>
      <c r="E490" s="79"/>
      <c r="F490" s="79"/>
      <c r="G490" s="79"/>
      <c r="H490" s="79"/>
      <c r="I490" s="4"/>
      <c r="J490" s="77"/>
      <c r="K490" s="7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78"/>
      <c r="B491" s="78"/>
      <c r="C491" s="79"/>
      <c r="D491" s="79"/>
      <c r="E491" s="79"/>
      <c r="F491" s="79"/>
      <c r="G491" s="79"/>
      <c r="H491" s="79"/>
      <c r="I491" s="4"/>
      <c r="J491" s="77"/>
      <c r="K491" s="7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78"/>
      <c r="B492" s="78"/>
      <c r="C492" s="79"/>
      <c r="D492" s="79"/>
      <c r="E492" s="79"/>
      <c r="F492" s="79"/>
      <c r="G492" s="79"/>
      <c r="H492" s="79"/>
      <c r="I492" s="4"/>
      <c r="J492" s="77"/>
      <c r="K492" s="7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78"/>
      <c r="B493" s="78"/>
      <c r="C493" s="79"/>
      <c r="D493" s="79"/>
      <c r="E493" s="79"/>
      <c r="F493" s="79"/>
      <c r="G493" s="79"/>
      <c r="H493" s="79"/>
      <c r="I493" s="4"/>
      <c r="J493" s="77"/>
      <c r="K493" s="7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78"/>
      <c r="B494" s="78"/>
      <c r="C494" s="79"/>
      <c r="D494" s="79"/>
      <c r="E494" s="79"/>
      <c r="F494" s="79"/>
      <c r="G494" s="79"/>
      <c r="H494" s="79"/>
      <c r="I494" s="4"/>
      <c r="J494" s="77"/>
      <c r="K494" s="7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78"/>
      <c r="B495" s="78"/>
      <c r="C495" s="79"/>
      <c r="D495" s="79"/>
      <c r="E495" s="79"/>
      <c r="F495" s="79"/>
      <c r="G495" s="79"/>
      <c r="H495" s="79"/>
      <c r="I495" s="4"/>
      <c r="J495" s="77"/>
      <c r="K495" s="7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78"/>
      <c r="B496" s="78"/>
      <c r="C496" s="79"/>
      <c r="D496" s="79"/>
      <c r="E496" s="79"/>
      <c r="F496" s="79"/>
      <c r="G496" s="79"/>
      <c r="H496" s="79"/>
      <c r="I496" s="4"/>
      <c r="J496" s="77"/>
      <c r="K496" s="7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78"/>
      <c r="B497" s="78"/>
      <c r="C497" s="79"/>
      <c r="D497" s="79"/>
      <c r="E497" s="79"/>
      <c r="F497" s="79"/>
      <c r="G497" s="79"/>
      <c r="H497" s="79"/>
      <c r="I497" s="4"/>
      <c r="J497" s="77"/>
      <c r="K497" s="7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78"/>
      <c r="B498" s="78"/>
      <c r="C498" s="79"/>
      <c r="D498" s="79"/>
      <c r="E498" s="79"/>
      <c r="F498" s="79"/>
      <c r="G498" s="79"/>
      <c r="H498" s="79"/>
      <c r="I498" s="4"/>
      <c r="J498" s="77"/>
      <c r="K498" s="7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78"/>
      <c r="B499" s="78"/>
      <c r="C499" s="79"/>
      <c r="D499" s="79"/>
      <c r="E499" s="79"/>
      <c r="F499" s="79"/>
      <c r="G499" s="79"/>
      <c r="H499" s="79"/>
      <c r="I499" s="4"/>
      <c r="J499" s="77"/>
      <c r="K499" s="7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78"/>
      <c r="B500" s="78"/>
      <c r="C500" s="79"/>
      <c r="D500" s="79"/>
      <c r="E500" s="79"/>
      <c r="F500" s="79"/>
      <c r="G500" s="79"/>
      <c r="H500" s="79"/>
      <c r="I500" s="4"/>
      <c r="J500" s="77"/>
      <c r="K500" s="7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78"/>
      <c r="B501" s="78"/>
      <c r="C501" s="79"/>
      <c r="D501" s="79"/>
      <c r="E501" s="79"/>
      <c r="F501" s="79"/>
      <c r="G501" s="79"/>
      <c r="H501" s="79"/>
      <c r="I501" s="4"/>
      <c r="J501" s="77"/>
      <c r="K501" s="7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78"/>
      <c r="B502" s="78"/>
      <c r="C502" s="79"/>
      <c r="D502" s="79"/>
      <c r="E502" s="79"/>
      <c r="F502" s="79"/>
      <c r="G502" s="79"/>
      <c r="H502" s="79"/>
      <c r="I502" s="4"/>
      <c r="J502" s="77"/>
      <c r="K502" s="7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78"/>
      <c r="B503" s="78"/>
      <c r="C503" s="79"/>
      <c r="D503" s="79"/>
      <c r="E503" s="79"/>
      <c r="F503" s="79"/>
      <c r="G503" s="79"/>
      <c r="H503" s="79"/>
      <c r="I503" s="4"/>
      <c r="J503" s="77"/>
      <c r="K503" s="7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78"/>
      <c r="B504" s="78"/>
      <c r="C504" s="79"/>
      <c r="D504" s="79"/>
      <c r="E504" s="79"/>
      <c r="F504" s="79"/>
      <c r="G504" s="79"/>
      <c r="H504" s="79"/>
      <c r="I504" s="4"/>
      <c r="J504" s="77"/>
      <c r="K504" s="7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78"/>
      <c r="B505" s="78"/>
      <c r="C505" s="79"/>
      <c r="D505" s="79"/>
      <c r="E505" s="79"/>
      <c r="F505" s="79"/>
      <c r="G505" s="79"/>
      <c r="H505" s="79"/>
      <c r="I505" s="4"/>
      <c r="J505" s="77"/>
      <c r="K505" s="7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78"/>
      <c r="B506" s="78"/>
      <c r="C506" s="79"/>
      <c r="D506" s="79"/>
      <c r="E506" s="79"/>
      <c r="F506" s="79"/>
      <c r="G506" s="79"/>
      <c r="H506" s="79"/>
      <c r="I506" s="4"/>
      <c r="J506" s="77"/>
      <c r="K506" s="7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78"/>
      <c r="B507" s="78"/>
      <c r="C507" s="79"/>
      <c r="D507" s="79"/>
      <c r="E507" s="79"/>
      <c r="F507" s="79"/>
      <c r="G507" s="79"/>
      <c r="H507" s="79"/>
      <c r="I507" s="4"/>
      <c r="J507" s="77"/>
      <c r="K507" s="7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78"/>
      <c r="B508" s="78"/>
      <c r="C508" s="79"/>
      <c r="D508" s="79"/>
      <c r="E508" s="79"/>
      <c r="F508" s="79"/>
      <c r="G508" s="79"/>
      <c r="H508" s="79"/>
      <c r="I508" s="4"/>
      <c r="J508" s="77"/>
      <c r="K508" s="7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78"/>
      <c r="B509" s="78"/>
      <c r="C509" s="79"/>
      <c r="D509" s="79"/>
      <c r="E509" s="79"/>
      <c r="F509" s="79"/>
      <c r="G509" s="79"/>
      <c r="H509" s="79"/>
      <c r="I509" s="4"/>
      <c r="J509" s="77"/>
      <c r="K509" s="7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78"/>
      <c r="B510" s="78"/>
      <c r="C510" s="79"/>
      <c r="D510" s="79"/>
      <c r="E510" s="79"/>
      <c r="F510" s="79"/>
      <c r="G510" s="79"/>
      <c r="H510" s="79"/>
      <c r="I510" s="4"/>
      <c r="J510" s="77"/>
      <c r="K510" s="7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78"/>
      <c r="B511" s="78"/>
      <c r="C511" s="79"/>
      <c r="D511" s="79"/>
      <c r="E511" s="79"/>
      <c r="F511" s="79"/>
      <c r="G511" s="79"/>
      <c r="H511" s="79"/>
      <c r="I511" s="4"/>
      <c r="J511" s="77"/>
      <c r="K511" s="7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78"/>
      <c r="B512" s="78"/>
      <c r="C512" s="79"/>
      <c r="D512" s="79"/>
      <c r="E512" s="79"/>
      <c r="F512" s="79"/>
      <c r="G512" s="79"/>
      <c r="H512" s="79"/>
      <c r="I512" s="4"/>
      <c r="J512" s="77"/>
      <c r="K512" s="7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78"/>
      <c r="B513" s="78"/>
      <c r="C513" s="79"/>
      <c r="D513" s="79"/>
      <c r="E513" s="79"/>
      <c r="F513" s="79"/>
      <c r="G513" s="79"/>
      <c r="H513" s="79"/>
      <c r="I513" s="4"/>
      <c r="J513" s="77"/>
      <c r="K513" s="7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78"/>
      <c r="B514" s="78"/>
      <c r="C514" s="79"/>
      <c r="D514" s="79"/>
      <c r="E514" s="79"/>
      <c r="F514" s="79"/>
      <c r="G514" s="79"/>
      <c r="H514" s="79"/>
      <c r="I514" s="4"/>
      <c r="J514" s="77"/>
      <c r="K514" s="7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78"/>
      <c r="B515" s="78"/>
      <c r="C515" s="79"/>
      <c r="D515" s="79"/>
      <c r="E515" s="79"/>
      <c r="F515" s="79"/>
      <c r="G515" s="79"/>
      <c r="H515" s="79"/>
      <c r="I515" s="4"/>
      <c r="J515" s="77"/>
      <c r="K515" s="7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78"/>
      <c r="B516" s="78"/>
      <c r="C516" s="79"/>
      <c r="D516" s="79"/>
      <c r="E516" s="79"/>
      <c r="F516" s="79"/>
      <c r="G516" s="79"/>
      <c r="H516" s="79"/>
      <c r="I516" s="4"/>
      <c r="J516" s="77"/>
      <c r="K516" s="7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78"/>
      <c r="B517" s="78"/>
      <c r="C517" s="79"/>
      <c r="D517" s="79"/>
      <c r="E517" s="79"/>
      <c r="F517" s="79"/>
      <c r="G517" s="79"/>
      <c r="H517" s="79"/>
      <c r="I517" s="4"/>
      <c r="J517" s="77"/>
      <c r="K517" s="7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78"/>
      <c r="B518" s="78"/>
      <c r="C518" s="79"/>
      <c r="D518" s="79"/>
      <c r="E518" s="79"/>
      <c r="F518" s="79"/>
      <c r="G518" s="79"/>
      <c r="H518" s="79"/>
      <c r="I518" s="4"/>
      <c r="J518" s="77"/>
      <c r="K518" s="7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78"/>
      <c r="B519" s="78"/>
      <c r="C519" s="79"/>
      <c r="D519" s="79"/>
      <c r="E519" s="79"/>
      <c r="F519" s="79"/>
      <c r="G519" s="79"/>
      <c r="H519" s="79"/>
      <c r="I519" s="4"/>
      <c r="J519" s="77"/>
      <c r="K519" s="7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78"/>
      <c r="B520" s="78"/>
      <c r="C520" s="79"/>
      <c r="D520" s="79"/>
      <c r="E520" s="79"/>
      <c r="F520" s="79"/>
      <c r="G520" s="79"/>
      <c r="H520" s="79"/>
      <c r="I520" s="4"/>
      <c r="J520" s="77"/>
      <c r="K520" s="7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78"/>
      <c r="B521" s="78"/>
      <c r="C521" s="79"/>
      <c r="D521" s="79"/>
      <c r="E521" s="79"/>
      <c r="F521" s="79"/>
      <c r="G521" s="79"/>
      <c r="H521" s="79"/>
      <c r="I521" s="4"/>
      <c r="J521" s="77"/>
      <c r="K521" s="7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78"/>
      <c r="B522" s="78"/>
      <c r="C522" s="79"/>
      <c r="D522" s="79"/>
      <c r="E522" s="79"/>
      <c r="F522" s="79"/>
      <c r="G522" s="79"/>
      <c r="H522" s="79"/>
      <c r="I522" s="4"/>
      <c r="J522" s="77"/>
      <c r="K522" s="7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78"/>
      <c r="B523" s="78"/>
      <c r="C523" s="79"/>
      <c r="D523" s="79"/>
      <c r="E523" s="79"/>
      <c r="F523" s="79"/>
      <c r="G523" s="79"/>
      <c r="H523" s="79"/>
      <c r="I523" s="4"/>
      <c r="J523" s="77"/>
      <c r="K523" s="7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78"/>
      <c r="B524" s="78"/>
      <c r="C524" s="79"/>
      <c r="D524" s="79"/>
      <c r="E524" s="79"/>
      <c r="F524" s="79"/>
      <c r="G524" s="79"/>
      <c r="H524" s="79"/>
      <c r="I524" s="4"/>
      <c r="J524" s="77"/>
      <c r="K524" s="7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78"/>
      <c r="B525" s="78"/>
      <c r="C525" s="79"/>
      <c r="D525" s="79"/>
      <c r="E525" s="79"/>
      <c r="F525" s="79"/>
      <c r="G525" s="79"/>
      <c r="H525" s="79"/>
      <c r="I525" s="4"/>
      <c r="J525" s="77"/>
      <c r="K525" s="7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78"/>
      <c r="B526" s="78"/>
      <c r="C526" s="79"/>
      <c r="D526" s="79"/>
      <c r="E526" s="79"/>
      <c r="F526" s="79"/>
      <c r="G526" s="79"/>
      <c r="H526" s="79"/>
      <c r="I526" s="4"/>
      <c r="J526" s="77"/>
      <c r="K526" s="7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78"/>
      <c r="B527" s="78"/>
      <c r="C527" s="79"/>
      <c r="D527" s="79"/>
      <c r="E527" s="79"/>
      <c r="F527" s="79"/>
      <c r="G527" s="79"/>
      <c r="H527" s="79"/>
      <c r="I527" s="4"/>
      <c r="J527" s="77"/>
      <c r="K527" s="7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78"/>
      <c r="B528" s="78"/>
      <c r="C528" s="79"/>
      <c r="D528" s="79"/>
      <c r="E528" s="79"/>
      <c r="F528" s="79"/>
      <c r="G528" s="79"/>
      <c r="H528" s="79"/>
      <c r="I528" s="4"/>
      <c r="J528" s="77"/>
      <c r="K528" s="7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78"/>
      <c r="B529" s="78"/>
      <c r="C529" s="79"/>
      <c r="D529" s="79"/>
      <c r="E529" s="79"/>
      <c r="F529" s="79"/>
      <c r="G529" s="79"/>
      <c r="H529" s="79"/>
      <c r="I529" s="4"/>
      <c r="J529" s="77"/>
      <c r="K529" s="7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78"/>
      <c r="B530" s="78"/>
      <c r="C530" s="79"/>
      <c r="D530" s="79"/>
      <c r="E530" s="79"/>
      <c r="F530" s="79"/>
      <c r="G530" s="79"/>
      <c r="H530" s="79"/>
      <c r="I530" s="4"/>
      <c r="J530" s="77"/>
      <c r="K530" s="7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78"/>
      <c r="B531" s="78"/>
      <c r="C531" s="79"/>
      <c r="D531" s="79"/>
      <c r="E531" s="79"/>
      <c r="F531" s="79"/>
      <c r="G531" s="79"/>
      <c r="H531" s="79"/>
      <c r="I531" s="4"/>
      <c r="J531" s="77"/>
      <c r="K531" s="7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78"/>
      <c r="B532" s="78"/>
      <c r="C532" s="79"/>
      <c r="D532" s="79"/>
      <c r="E532" s="79"/>
      <c r="F532" s="79"/>
      <c r="G532" s="79"/>
      <c r="H532" s="79"/>
      <c r="I532" s="4"/>
      <c r="J532" s="77"/>
      <c r="K532" s="7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78"/>
      <c r="B533" s="78"/>
      <c r="C533" s="79"/>
      <c r="D533" s="79"/>
      <c r="E533" s="79"/>
      <c r="F533" s="79"/>
      <c r="G533" s="79"/>
      <c r="H533" s="79"/>
      <c r="I533" s="4"/>
      <c r="J533" s="77"/>
      <c r="K533" s="7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78"/>
      <c r="B534" s="78"/>
      <c r="C534" s="79"/>
      <c r="D534" s="79"/>
      <c r="E534" s="79"/>
      <c r="F534" s="79"/>
      <c r="G534" s="79"/>
      <c r="H534" s="79"/>
      <c r="I534" s="4"/>
      <c r="J534" s="77"/>
      <c r="K534" s="7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78"/>
      <c r="B535" s="78"/>
      <c r="C535" s="79"/>
      <c r="D535" s="79"/>
      <c r="E535" s="79"/>
      <c r="F535" s="79"/>
      <c r="G535" s="79"/>
      <c r="H535" s="79"/>
      <c r="I535" s="4"/>
      <c r="J535" s="77"/>
      <c r="K535" s="7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78"/>
      <c r="B536" s="78"/>
      <c r="C536" s="79"/>
      <c r="D536" s="79"/>
      <c r="E536" s="79"/>
      <c r="F536" s="79"/>
      <c r="G536" s="79"/>
      <c r="H536" s="79"/>
      <c r="I536" s="4"/>
      <c r="J536" s="77"/>
      <c r="K536" s="7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78"/>
      <c r="B537" s="78"/>
      <c r="C537" s="79"/>
      <c r="D537" s="79"/>
      <c r="E537" s="79"/>
      <c r="F537" s="79"/>
      <c r="G537" s="79"/>
      <c r="H537" s="79"/>
      <c r="I537" s="4"/>
      <c r="J537" s="77"/>
      <c r="K537" s="7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78"/>
      <c r="B538" s="78"/>
      <c r="C538" s="79"/>
      <c r="D538" s="79"/>
      <c r="E538" s="79"/>
      <c r="F538" s="79"/>
      <c r="G538" s="79"/>
      <c r="H538" s="79"/>
      <c r="I538" s="4"/>
      <c r="J538" s="77"/>
      <c r="K538" s="7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78"/>
      <c r="B539" s="78"/>
      <c r="C539" s="79"/>
      <c r="D539" s="79"/>
      <c r="E539" s="79"/>
      <c r="F539" s="79"/>
      <c r="G539" s="79"/>
      <c r="H539" s="79"/>
      <c r="I539" s="4"/>
      <c r="J539" s="77"/>
      <c r="K539" s="7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78"/>
      <c r="B540" s="78"/>
      <c r="C540" s="79"/>
      <c r="D540" s="79"/>
      <c r="E540" s="79"/>
      <c r="F540" s="79"/>
      <c r="G540" s="79"/>
      <c r="H540" s="79"/>
      <c r="I540" s="4"/>
      <c r="J540" s="77"/>
      <c r="K540" s="7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78"/>
      <c r="B541" s="78"/>
      <c r="C541" s="79"/>
      <c r="D541" s="79"/>
      <c r="E541" s="79"/>
      <c r="F541" s="79"/>
      <c r="G541" s="79"/>
      <c r="H541" s="79"/>
      <c r="I541" s="4"/>
      <c r="J541" s="77"/>
      <c r="K541" s="7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78"/>
      <c r="B542" s="78"/>
      <c r="C542" s="79"/>
      <c r="D542" s="79"/>
      <c r="E542" s="79"/>
      <c r="F542" s="79"/>
      <c r="G542" s="79"/>
      <c r="H542" s="79"/>
      <c r="I542" s="4"/>
      <c r="J542" s="77"/>
      <c r="K542" s="7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78"/>
      <c r="B543" s="78"/>
      <c r="C543" s="79"/>
      <c r="D543" s="79"/>
      <c r="E543" s="79"/>
      <c r="F543" s="79"/>
      <c r="G543" s="79"/>
      <c r="H543" s="79"/>
      <c r="I543" s="4"/>
      <c r="J543" s="77"/>
      <c r="K543" s="7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78"/>
      <c r="B544" s="78"/>
      <c r="C544" s="79"/>
      <c r="D544" s="79"/>
      <c r="E544" s="79"/>
      <c r="F544" s="79"/>
      <c r="G544" s="79"/>
      <c r="H544" s="79"/>
      <c r="I544" s="4"/>
      <c r="J544" s="77"/>
      <c r="K544" s="7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78"/>
      <c r="B545" s="78"/>
      <c r="C545" s="79"/>
      <c r="D545" s="79"/>
      <c r="E545" s="79"/>
      <c r="F545" s="79"/>
      <c r="G545" s="79"/>
      <c r="H545" s="79"/>
      <c r="I545" s="4"/>
      <c r="J545" s="77"/>
      <c r="K545" s="7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78"/>
      <c r="B546" s="78"/>
      <c r="C546" s="79"/>
      <c r="D546" s="79"/>
      <c r="E546" s="79"/>
      <c r="F546" s="79"/>
      <c r="G546" s="79"/>
      <c r="H546" s="79"/>
      <c r="I546" s="4"/>
      <c r="J546" s="77"/>
      <c r="K546" s="7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78"/>
      <c r="B547" s="78"/>
      <c r="C547" s="79"/>
      <c r="D547" s="79"/>
      <c r="E547" s="79"/>
      <c r="F547" s="79"/>
      <c r="G547" s="79"/>
      <c r="H547" s="79"/>
      <c r="I547" s="4"/>
      <c r="J547" s="77"/>
      <c r="K547" s="7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78"/>
      <c r="B548" s="78"/>
      <c r="C548" s="79"/>
      <c r="D548" s="79"/>
      <c r="E548" s="79"/>
      <c r="F548" s="79"/>
      <c r="G548" s="79"/>
      <c r="H548" s="79"/>
      <c r="I548" s="4"/>
      <c r="J548" s="77"/>
      <c r="K548" s="7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78"/>
      <c r="B549" s="78"/>
      <c r="C549" s="79"/>
      <c r="D549" s="79"/>
      <c r="E549" s="79"/>
      <c r="F549" s="79"/>
      <c r="G549" s="79"/>
      <c r="H549" s="79"/>
      <c r="I549" s="4"/>
      <c r="J549" s="77"/>
      <c r="K549" s="7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78"/>
      <c r="B550" s="78"/>
      <c r="C550" s="79"/>
      <c r="D550" s="79"/>
      <c r="E550" s="79"/>
      <c r="F550" s="79"/>
      <c r="G550" s="79"/>
      <c r="H550" s="79"/>
      <c r="I550" s="4"/>
      <c r="J550" s="77"/>
      <c r="K550" s="7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78"/>
      <c r="B551" s="78"/>
      <c r="C551" s="79"/>
      <c r="D551" s="79"/>
      <c r="E551" s="79"/>
      <c r="F551" s="79"/>
      <c r="G551" s="79"/>
      <c r="H551" s="79"/>
      <c r="I551" s="4"/>
      <c r="J551" s="77"/>
      <c r="K551" s="7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78"/>
      <c r="B552" s="78"/>
      <c r="C552" s="79"/>
      <c r="D552" s="79"/>
      <c r="E552" s="79"/>
      <c r="F552" s="79"/>
      <c r="G552" s="79"/>
      <c r="H552" s="79"/>
      <c r="I552" s="4"/>
      <c r="J552" s="77"/>
      <c r="K552" s="7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78"/>
      <c r="B553" s="78"/>
      <c r="C553" s="79"/>
      <c r="D553" s="79"/>
      <c r="E553" s="79"/>
      <c r="F553" s="79"/>
      <c r="G553" s="79"/>
      <c r="H553" s="79"/>
      <c r="I553" s="4"/>
      <c r="J553" s="77"/>
      <c r="K553" s="7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78"/>
      <c r="B554" s="78"/>
      <c r="C554" s="79"/>
      <c r="D554" s="79"/>
      <c r="E554" s="79"/>
      <c r="F554" s="79"/>
      <c r="G554" s="79"/>
      <c r="H554" s="79"/>
      <c r="I554" s="4"/>
      <c r="J554" s="77"/>
      <c r="K554" s="7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78"/>
      <c r="B555" s="78"/>
      <c r="C555" s="79"/>
      <c r="D555" s="79"/>
      <c r="E555" s="79"/>
      <c r="F555" s="79"/>
      <c r="G555" s="79"/>
      <c r="H555" s="79"/>
      <c r="I555" s="4"/>
      <c r="J555" s="77"/>
      <c r="K555" s="7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78"/>
      <c r="B556" s="78"/>
      <c r="C556" s="79"/>
      <c r="D556" s="79"/>
      <c r="E556" s="79"/>
      <c r="F556" s="79"/>
      <c r="G556" s="79"/>
      <c r="H556" s="79"/>
      <c r="I556" s="4"/>
      <c r="J556" s="77"/>
      <c r="K556" s="7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78"/>
      <c r="B557" s="78"/>
      <c r="C557" s="79"/>
      <c r="D557" s="79"/>
      <c r="E557" s="79"/>
      <c r="F557" s="79"/>
      <c r="G557" s="79"/>
      <c r="H557" s="79"/>
      <c r="I557" s="4"/>
      <c r="J557" s="77"/>
      <c r="K557" s="7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78"/>
      <c r="B558" s="78"/>
      <c r="C558" s="79"/>
      <c r="D558" s="79"/>
      <c r="E558" s="79"/>
      <c r="F558" s="79"/>
      <c r="G558" s="79"/>
      <c r="H558" s="79"/>
      <c r="I558" s="4"/>
      <c r="J558" s="77"/>
      <c r="K558" s="7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78"/>
      <c r="B559" s="78"/>
      <c r="C559" s="79"/>
      <c r="D559" s="79"/>
      <c r="E559" s="79"/>
      <c r="F559" s="79"/>
      <c r="G559" s="79"/>
      <c r="H559" s="79"/>
      <c r="I559" s="4"/>
      <c r="J559" s="77"/>
      <c r="K559" s="7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78"/>
      <c r="B560" s="78"/>
      <c r="C560" s="79"/>
      <c r="D560" s="79"/>
      <c r="E560" s="79"/>
      <c r="F560" s="79"/>
      <c r="G560" s="79"/>
      <c r="H560" s="79"/>
      <c r="I560" s="4"/>
      <c r="J560" s="77"/>
      <c r="K560" s="7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78"/>
      <c r="B561" s="78"/>
      <c r="C561" s="79"/>
      <c r="D561" s="79"/>
      <c r="E561" s="79"/>
      <c r="F561" s="79"/>
      <c r="G561" s="79"/>
      <c r="H561" s="79"/>
      <c r="I561" s="4"/>
      <c r="J561" s="77"/>
      <c r="K561" s="7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78"/>
      <c r="B562" s="78"/>
      <c r="C562" s="79"/>
      <c r="D562" s="79"/>
      <c r="E562" s="79"/>
      <c r="F562" s="79"/>
      <c r="G562" s="79"/>
      <c r="H562" s="79"/>
      <c r="I562" s="4"/>
      <c r="J562" s="77"/>
      <c r="K562" s="7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78"/>
      <c r="B563" s="78"/>
      <c r="C563" s="79"/>
      <c r="D563" s="79"/>
      <c r="E563" s="79"/>
      <c r="F563" s="79"/>
      <c r="G563" s="79"/>
      <c r="H563" s="79"/>
      <c r="I563" s="4"/>
      <c r="J563" s="77"/>
      <c r="K563" s="7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78"/>
      <c r="B564" s="78"/>
      <c r="C564" s="79"/>
      <c r="D564" s="79"/>
      <c r="E564" s="79"/>
      <c r="F564" s="79"/>
      <c r="G564" s="79"/>
      <c r="H564" s="79"/>
      <c r="I564" s="4"/>
      <c r="J564" s="77"/>
      <c r="K564" s="7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78"/>
      <c r="B565" s="78"/>
      <c r="C565" s="79"/>
      <c r="D565" s="79"/>
      <c r="E565" s="79"/>
      <c r="F565" s="79"/>
      <c r="G565" s="79"/>
      <c r="H565" s="79"/>
      <c r="I565" s="4"/>
      <c r="J565" s="77"/>
      <c r="K565" s="7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78"/>
      <c r="B566" s="78"/>
      <c r="C566" s="79"/>
      <c r="D566" s="79"/>
      <c r="E566" s="79"/>
      <c r="F566" s="79"/>
      <c r="G566" s="79"/>
      <c r="H566" s="79"/>
      <c r="I566" s="4"/>
      <c r="J566" s="77"/>
      <c r="K566" s="7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78"/>
      <c r="B567" s="78"/>
      <c r="C567" s="79"/>
      <c r="D567" s="79"/>
      <c r="E567" s="79"/>
      <c r="F567" s="79"/>
      <c r="G567" s="79"/>
      <c r="H567" s="79"/>
      <c r="I567" s="4"/>
      <c r="J567" s="77"/>
      <c r="K567" s="7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78"/>
      <c r="B568" s="78"/>
      <c r="C568" s="79"/>
      <c r="D568" s="79"/>
      <c r="E568" s="79"/>
      <c r="F568" s="79"/>
      <c r="G568" s="79"/>
      <c r="H568" s="79"/>
      <c r="I568" s="4"/>
      <c r="J568" s="77"/>
      <c r="K568" s="7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78"/>
      <c r="B569" s="78"/>
      <c r="C569" s="79"/>
      <c r="D569" s="79"/>
      <c r="E569" s="79"/>
      <c r="F569" s="79"/>
      <c r="G569" s="79"/>
      <c r="H569" s="79"/>
      <c r="I569" s="4"/>
      <c r="J569" s="77"/>
      <c r="K569" s="7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78"/>
      <c r="B570" s="78"/>
      <c r="C570" s="79"/>
      <c r="D570" s="79"/>
      <c r="E570" s="79"/>
      <c r="F570" s="79"/>
      <c r="G570" s="79"/>
      <c r="H570" s="79"/>
      <c r="I570" s="4"/>
      <c r="J570" s="77"/>
      <c r="K570" s="7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78"/>
      <c r="B571" s="78"/>
      <c r="C571" s="79"/>
      <c r="D571" s="79"/>
      <c r="E571" s="79"/>
      <c r="F571" s="79"/>
      <c r="G571" s="79"/>
      <c r="H571" s="79"/>
      <c r="I571" s="4"/>
      <c r="J571" s="77"/>
      <c r="K571" s="7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78"/>
      <c r="B572" s="78"/>
      <c r="C572" s="79"/>
      <c r="D572" s="79"/>
      <c r="E572" s="79"/>
      <c r="F572" s="79"/>
      <c r="G572" s="79"/>
      <c r="H572" s="79"/>
      <c r="I572" s="4"/>
      <c r="J572" s="77"/>
      <c r="K572" s="7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78"/>
      <c r="B573" s="78"/>
      <c r="C573" s="79"/>
      <c r="D573" s="79"/>
      <c r="E573" s="79"/>
      <c r="F573" s="79"/>
      <c r="G573" s="79"/>
      <c r="H573" s="79"/>
      <c r="I573" s="4"/>
      <c r="J573" s="77"/>
      <c r="K573" s="7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78"/>
      <c r="B574" s="78"/>
      <c r="C574" s="79"/>
      <c r="D574" s="79"/>
      <c r="E574" s="79"/>
      <c r="F574" s="79"/>
      <c r="G574" s="79"/>
      <c r="H574" s="79"/>
      <c r="I574" s="4"/>
      <c r="J574" s="77"/>
      <c r="K574" s="7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78"/>
      <c r="B575" s="78"/>
      <c r="C575" s="79"/>
      <c r="D575" s="79"/>
      <c r="E575" s="79"/>
      <c r="F575" s="79"/>
      <c r="G575" s="79"/>
      <c r="H575" s="79"/>
      <c r="I575" s="4"/>
      <c r="J575" s="77"/>
      <c r="K575" s="7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78"/>
      <c r="B576" s="78"/>
      <c r="C576" s="79"/>
      <c r="D576" s="79"/>
      <c r="E576" s="79"/>
      <c r="F576" s="79"/>
      <c r="G576" s="79"/>
      <c r="H576" s="79"/>
      <c r="I576" s="4"/>
      <c r="J576" s="77"/>
      <c r="K576" s="7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78"/>
      <c r="B577" s="78"/>
      <c r="C577" s="79"/>
      <c r="D577" s="79"/>
      <c r="E577" s="79"/>
      <c r="F577" s="79"/>
      <c r="G577" s="79"/>
      <c r="H577" s="79"/>
      <c r="I577" s="4"/>
      <c r="J577" s="77"/>
      <c r="K577" s="7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78"/>
      <c r="B578" s="78"/>
      <c r="C578" s="79"/>
      <c r="D578" s="79"/>
      <c r="E578" s="79"/>
      <c r="F578" s="79"/>
      <c r="G578" s="79"/>
      <c r="H578" s="79"/>
      <c r="I578" s="4"/>
      <c r="J578" s="77"/>
      <c r="K578" s="7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78"/>
      <c r="B579" s="78"/>
      <c r="C579" s="79"/>
      <c r="D579" s="79"/>
      <c r="E579" s="79"/>
      <c r="F579" s="79"/>
      <c r="G579" s="79"/>
      <c r="H579" s="79"/>
      <c r="I579" s="4"/>
      <c r="J579" s="77"/>
      <c r="K579" s="7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78"/>
      <c r="B580" s="78"/>
      <c r="C580" s="79"/>
      <c r="D580" s="79"/>
      <c r="E580" s="79"/>
      <c r="F580" s="79"/>
      <c r="G580" s="79"/>
      <c r="H580" s="79"/>
      <c r="I580" s="4"/>
      <c r="J580" s="77"/>
      <c r="K580" s="7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78"/>
      <c r="B581" s="78"/>
      <c r="C581" s="79"/>
      <c r="D581" s="79"/>
      <c r="E581" s="79"/>
      <c r="F581" s="79"/>
      <c r="G581" s="79"/>
      <c r="H581" s="79"/>
      <c r="I581" s="4"/>
      <c r="J581" s="77"/>
      <c r="K581" s="7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78"/>
      <c r="B582" s="78"/>
      <c r="C582" s="79"/>
      <c r="D582" s="79"/>
      <c r="E582" s="79"/>
      <c r="F582" s="79"/>
      <c r="G582" s="79"/>
      <c r="H582" s="79"/>
      <c r="I582" s="4"/>
      <c r="J582" s="77"/>
      <c r="K582" s="7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78"/>
      <c r="B583" s="78"/>
      <c r="C583" s="79"/>
      <c r="D583" s="79"/>
      <c r="E583" s="79"/>
      <c r="F583" s="79"/>
      <c r="G583" s="79"/>
      <c r="H583" s="79"/>
      <c r="I583" s="4"/>
      <c r="J583" s="77"/>
      <c r="K583" s="7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78"/>
      <c r="B584" s="78"/>
      <c r="C584" s="79"/>
      <c r="D584" s="79"/>
      <c r="E584" s="79"/>
      <c r="F584" s="79"/>
      <c r="G584" s="79"/>
      <c r="H584" s="79"/>
      <c r="I584" s="4"/>
      <c r="J584" s="77"/>
      <c r="K584" s="7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78"/>
      <c r="B585" s="78"/>
      <c r="C585" s="79"/>
      <c r="D585" s="79"/>
      <c r="E585" s="79"/>
      <c r="F585" s="79"/>
      <c r="G585" s="79"/>
      <c r="H585" s="79"/>
      <c r="I585" s="4"/>
      <c r="J585" s="77"/>
      <c r="K585" s="7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78"/>
      <c r="B586" s="78"/>
      <c r="C586" s="79"/>
      <c r="D586" s="79"/>
      <c r="E586" s="79"/>
      <c r="F586" s="79"/>
      <c r="G586" s="79"/>
      <c r="H586" s="79"/>
      <c r="I586" s="4"/>
      <c r="J586" s="77"/>
      <c r="K586" s="7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78"/>
      <c r="B587" s="78"/>
      <c r="C587" s="79"/>
      <c r="D587" s="79"/>
      <c r="E587" s="79"/>
      <c r="F587" s="79"/>
      <c r="G587" s="79"/>
      <c r="H587" s="79"/>
      <c r="I587" s="4"/>
      <c r="J587" s="77"/>
      <c r="K587" s="7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78"/>
      <c r="B588" s="78"/>
      <c r="C588" s="79"/>
      <c r="D588" s="79"/>
      <c r="E588" s="79"/>
      <c r="F588" s="79"/>
      <c r="G588" s="79"/>
      <c r="H588" s="79"/>
      <c r="I588" s="4"/>
      <c r="J588" s="77"/>
      <c r="K588" s="7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78"/>
      <c r="B589" s="78"/>
      <c r="C589" s="79"/>
      <c r="D589" s="79"/>
      <c r="E589" s="79"/>
      <c r="F589" s="79"/>
      <c r="G589" s="79"/>
      <c r="H589" s="79"/>
      <c r="I589" s="4"/>
      <c r="J589" s="77"/>
      <c r="K589" s="7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78"/>
      <c r="B590" s="78"/>
      <c r="C590" s="79"/>
      <c r="D590" s="79"/>
      <c r="E590" s="79"/>
      <c r="F590" s="79"/>
      <c r="G590" s="79"/>
      <c r="H590" s="79"/>
      <c r="I590" s="4"/>
      <c r="J590" s="77"/>
      <c r="K590" s="7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78"/>
      <c r="B591" s="78"/>
      <c r="C591" s="79"/>
      <c r="D591" s="79"/>
      <c r="E591" s="79"/>
      <c r="F591" s="79"/>
      <c r="G591" s="79"/>
      <c r="H591" s="79"/>
      <c r="I591" s="4"/>
      <c r="J591" s="77"/>
      <c r="K591" s="7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78"/>
      <c r="B592" s="78"/>
      <c r="C592" s="79"/>
      <c r="D592" s="79"/>
      <c r="E592" s="79"/>
      <c r="F592" s="79"/>
      <c r="G592" s="79"/>
      <c r="H592" s="79"/>
      <c r="I592" s="4"/>
      <c r="J592" s="77"/>
      <c r="K592" s="7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78"/>
      <c r="B593" s="78"/>
      <c r="C593" s="79"/>
      <c r="D593" s="79"/>
      <c r="E593" s="79"/>
      <c r="F593" s="79"/>
      <c r="G593" s="79"/>
      <c r="H593" s="79"/>
      <c r="I593" s="4"/>
      <c r="J593" s="77"/>
      <c r="K593" s="7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78"/>
      <c r="B594" s="78"/>
      <c r="C594" s="79"/>
      <c r="D594" s="79"/>
      <c r="E594" s="79"/>
      <c r="F594" s="79"/>
      <c r="G594" s="79"/>
      <c r="H594" s="79"/>
      <c r="I594" s="4"/>
      <c r="J594" s="77"/>
      <c r="K594" s="7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78"/>
      <c r="B595" s="78"/>
      <c r="C595" s="79"/>
      <c r="D595" s="79"/>
      <c r="E595" s="79"/>
      <c r="F595" s="79"/>
      <c r="G595" s="79"/>
      <c r="H595" s="79"/>
      <c r="I595" s="4"/>
      <c r="J595" s="77"/>
      <c r="K595" s="7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78"/>
      <c r="B596" s="78"/>
      <c r="C596" s="79"/>
      <c r="D596" s="79"/>
      <c r="E596" s="79"/>
      <c r="F596" s="79"/>
      <c r="G596" s="79"/>
      <c r="H596" s="79"/>
      <c r="I596" s="4"/>
      <c r="J596" s="77"/>
      <c r="K596" s="7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78"/>
      <c r="B597" s="78"/>
      <c r="C597" s="79"/>
      <c r="D597" s="79"/>
      <c r="E597" s="79"/>
      <c r="F597" s="79"/>
      <c r="G597" s="79"/>
      <c r="H597" s="79"/>
      <c r="I597" s="4"/>
      <c r="J597" s="77"/>
      <c r="K597" s="7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78"/>
      <c r="B598" s="78"/>
      <c r="C598" s="79"/>
      <c r="D598" s="79"/>
      <c r="E598" s="79"/>
      <c r="F598" s="79"/>
      <c r="G598" s="79"/>
      <c r="H598" s="79"/>
      <c r="I598" s="4"/>
      <c r="J598" s="77"/>
      <c r="K598" s="7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78"/>
      <c r="B599" s="78"/>
      <c r="C599" s="79"/>
      <c r="D599" s="79"/>
      <c r="E599" s="79"/>
      <c r="F599" s="79"/>
      <c r="G599" s="79"/>
      <c r="H599" s="79"/>
      <c r="I599" s="4"/>
      <c r="J599" s="77"/>
      <c r="K599" s="7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78"/>
      <c r="B600" s="78"/>
      <c r="C600" s="79"/>
      <c r="D600" s="79"/>
      <c r="E600" s="79"/>
      <c r="F600" s="79"/>
      <c r="G600" s="79"/>
      <c r="H600" s="79"/>
      <c r="I600" s="4"/>
      <c r="J600" s="77"/>
      <c r="K600" s="7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78"/>
      <c r="B601" s="78"/>
      <c r="C601" s="79"/>
      <c r="D601" s="79"/>
      <c r="E601" s="79"/>
      <c r="F601" s="79"/>
      <c r="G601" s="79"/>
      <c r="H601" s="79"/>
      <c r="I601" s="4"/>
      <c r="J601" s="77"/>
      <c r="K601" s="7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78"/>
      <c r="B602" s="78"/>
      <c r="C602" s="79"/>
      <c r="D602" s="79"/>
      <c r="E602" s="79"/>
      <c r="F602" s="79"/>
      <c r="G602" s="79"/>
      <c r="H602" s="79"/>
      <c r="I602" s="4"/>
      <c r="J602" s="77"/>
      <c r="K602" s="7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78"/>
      <c r="B603" s="78"/>
      <c r="C603" s="79"/>
      <c r="D603" s="79"/>
      <c r="E603" s="79"/>
      <c r="F603" s="79"/>
      <c r="G603" s="79"/>
      <c r="H603" s="79"/>
      <c r="I603" s="4"/>
      <c r="J603" s="77"/>
      <c r="K603" s="7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78"/>
      <c r="B604" s="78"/>
      <c r="C604" s="79"/>
      <c r="D604" s="79"/>
      <c r="E604" s="79"/>
      <c r="F604" s="79"/>
      <c r="G604" s="79"/>
      <c r="H604" s="79"/>
      <c r="I604" s="4"/>
      <c r="J604" s="77"/>
      <c r="K604" s="7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78"/>
      <c r="B605" s="78"/>
      <c r="C605" s="79"/>
      <c r="D605" s="79"/>
      <c r="E605" s="79"/>
      <c r="F605" s="79"/>
      <c r="G605" s="79"/>
      <c r="H605" s="79"/>
      <c r="I605" s="4"/>
      <c r="J605" s="77"/>
      <c r="K605" s="7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78"/>
      <c r="B606" s="78"/>
      <c r="C606" s="79"/>
      <c r="D606" s="79"/>
      <c r="E606" s="79"/>
      <c r="F606" s="79"/>
      <c r="G606" s="79"/>
      <c r="H606" s="79"/>
      <c r="I606" s="4"/>
      <c r="J606" s="77"/>
      <c r="K606" s="7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78"/>
      <c r="B607" s="78"/>
      <c r="C607" s="79"/>
      <c r="D607" s="79"/>
      <c r="E607" s="79"/>
      <c r="F607" s="79"/>
      <c r="G607" s="79"/>
      <c r="H607" s="79"/>
      <c r="I607" s="4"/>
      <c r="J607" s="77"/>
      <c r="K607" s="7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78"/>
      <c r="B608" s="78"/>
      <c r="C608" s="79"/>
      <c r="D608" s="79"/>
      <c r="E608" s="79"/>
      <c r="F608" s="79"/>
      <c r="G608" s="79"/>
      <c r="H608" s="79"/>
      <c r="I608" s="4"/>
      <c r="J608" s="77"/>
      <c r="K608" s="7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78"/>
      <c r="B609" s="78"/>
      <c r="C609" s="79"/>
      <c r="D609" s="79"/>
      <c r="E609" s="79"/>
      <c r="F609" s="79"/>
      <c r="G609" s="79"/>
      <c r="H609" s="79"/>
      <c r="I609" s="4"/>
      <c r="J609" s="77"/>
      <c r="K609" s="7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78"/>
      <c r="B610" s="78"/>
      <c r="C610" s="79"/>
      <c r="D610" s="79"/>
      <c r="E610" s="79"/>
      <c r="F610" s="79"/>
      <c r="G610" s="79"/>
      <c r="H610" s="79"/>
      <c r="I610" s="4"/>
      <c r="J610" s="77"/>
      <c r="K610" s="7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78"/>
      <c r="B611" s="78"/>
      <c r="C611" s="79"/>
      <c r="D611" s="79"/>
      <c r="E611" s="79"/>
      <c r="F611" s="79"/>
      <c r="G611" s="79"/>
      <c r="H611" s="79"/>
      <c r="I611" s="4"/>
      <c r="J611" s="77"/>
      <c r="K611" s="7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78"/>
      <c r="B612" s="78"/>
      <c r="C612" s="79"/>
      <c r="D612" s="79"/>
      <c r="E612" s="79"/>
      <c r="F612" s="79"/>
      <c r="G612" s="79"/>
      <c r="H612" s="79"/>
      <c r="I612" s="4"/>
      <c r="J612" s="77"/>
      <c r="K612" s="7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78"/>
      <c r="B613" s="78"/>
      <c r="C613" s="79"/>
      <c r="D613" s="79"/>
      <c r="E613" s="79"/>
      <c r="F613" s="79"/>
      <c r="G613" s="79"/>
      <c r="H613" s="79"/>
      <c r="I613" s="4"/>
      <c r="J613" s="77"/>
      <c r="K613" s="7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78"/>
      <c r="B614" s="78"/>
      <c r="C614" s="79"/>
      <c r="D614" s="79"/>
      <c r="E614" s="79"/>
      <c r="F614" s="79"/>
      <c r="G614" s="79"/>
      <c r="H614" s="79"/>
      <c r="I614" s="4"/>
      <c r="J614" s="77"/>
      <c r="K614" s="7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78"/>
      <c r="B615" s="78"/>
      <c r="C615" s="79"/>
      <c r="D615" s="79"/>
      <c r="E615" s="79"/>
      <c r="F615" s="79"/>
      <c r="G615" s="79"/>
      <c r="H615" s="79"/>
      <c r="I615" s="4"/>
      <c r="J615" s="77"/>
      <c r="K615" s="7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78"/>
      <c r="B616" s="78"/>
      <c r="C616" s="79"/>
      <c r="D616" s="79"/>
      <c r="E616" s="79"/>
      <c r="F616" s="79"/>
      <c r="G616" s="79"/>
      <c r="H616" s="79"/>
      <c r="I616" s="4"/>
      <c r="J616" s="77"/>
      <c r="K616" s="7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78"/>
      <c r="B617" s="78"/>
      <c r="C617" s="79"/>
      <c r="D617" s="79"/>
      <c r="E617" s="79"/>
      <c r="F617" s="79"/>
      <c r="G617" s="79"/>
      <c r="H617" s="79"/>
      <c r="I617" s="4"/>
      <c r="J617" s="77"/>
      <c r="K617" s="7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78"/>
      <c r="B618" s="78"/>
      <c r="C618" s="79"/>
      <c r="D618" s="79"/>
      <c r="E618" s="79"/>
      <c r="F618" s="79"/>
      <c r="G618" s="79"/>
      <c r="H618" s="79"/>
      <c r="I618" s="4"/>
      <c r="J618" s="77"/>
      <c r="K618" s="7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78"/>
      <c r="B619" s="78"/>
      <c r="C619" s="79"/>
      <c r="D619" s="79"/>
      <c r="E619" s="79"/>
      <c r="F619" s="79"/>
      <c r="G619" s="79"/>
      <c r="H619" s="79"/>
      <c r="I619" s="4"/>
      <c r="J619" s="77"/>
      <c r="K619" s="7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78"/>
      <c r="B620" s="78"/>
      <c r="C620" s="79"/>
      <c r="D620" s="79"/>
      <c r="E620" s="79"/>
      <c r="F620" s="79"/>
      <c r="G620" s="79"/>
      <c r="H620" s="79"/>
      <c r="I620" s="4"/>
      <c r="J620" s="77"/>
      <c r="K620" s="7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78"/>
      <c r="B621" s="78"/>
      <c r="C621" s="79"/>
      <c r="D621" s="79"/>
      <c r="E621" s="79"/>
      <c r="F621" s="79"/>
      <c r="G621" s="79"/>
      <c r="H621" s="79"/>
      <c r="I621" s="4"/>
      <c r="J621" s="77"/>
      <c r="K621" s="7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78"/>
      <c r="B622" s="78"/>
      <c r="C622" s="79"/>
      <c r="D622" s="79"/>
      <c r="E622" s="79"/>
      <c r="F622" s="79"/>
      <c r="G622" s="79"/>
      <c r="H622" s="79"/>
      <c r="I622" s="4"/>
      <c r="J622" s="77"/>
      <c r="K622" s="7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78"/>
      <c r="B623" s="78"/>
      <c r="C623" s="79"/>
      <c r="D623" s="79"/>
      <c r="E623" s="79"/>
      <c r="F623" s="79"/>
      <c r="G623" s="79"/>
      <c r="H623" s="79"/>
      <c r="I623" s="4"/>
      <c r="J623" s="77"/>
      <c r="K623" s="7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78"/>
      <c r="B624" s="78"/>
      <c r="C624" s="79"/>
      <c r="D624" s="79"/>
      <c r="E624" s="79"/>
      <c r="F624" s="79"/>
      <c r="G624" s="79"/>
      <c r="H624" s="79"/>
      <c r="I624" s="4"/>
      <c r="J624" s="77"/>
      <c r="K624" s="7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78"/>
      <c r="B625" s="78"/>
      <c r="C625" s="79"/>
      <c r="D625" s="79"/>
      <c r="E625" s="79"/>
      <c r="F625" s="79"/>
      <c r="G625" s="79"/>
      <c r="H625" s="79"/>
      <c r="I625" s="4"/>
      <c r="J625" s="77"/>
      <c r="K625" s="7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78"/>
      <c r="B626" s="78"/>
      <c r="C626" s="79"/>
      <c r="D626" s="79"/>
      <c r="E626" s="79"/>
      <c r="F626" s="79"/>
      <c r="G626" s="79"/>
      <c r="H626" s="79"/>
      <c r="I626" s="4"/>
      <c r="J626" s="77"/>
      <c r="K626" s="7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78"/>
      <c r="B627" s="78"/>
      <c r="C627" s="79"/>
      <c r="D627" s="79"/>
      <c r="E627" s="79"/>
      <c r="F627" s="79"/>
      <c r="G627" s="79"/>
      <c r="H627" s="79"/>
      <c r="I627" s="4"/>
      <c r="J627" s="77"/>
      <c r="K627" s="7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78"/>
      <c r="B628" s="78"/>
      <c r="C628" s="79"/>
      <c r="D628" s="79"/>
      <c r="E628" s="79"/>
      <c r="F628" s="79"/>
      <c r="G628" s="79"/>
      <c r="H628" s="79"/>
      <c r="I628" s="4"/>
      <c r="J628" s="77"/>
      <c r="K628" s="7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78"/>
      <c r="B629" s="78"/>
      <c r="C629" s="79"/>
      <c r="D629" s="79"/>
      <c r="E629" s="79"/>
      <c r="F629" s="79"/>
      <c r="G629" s="79"/>
      <c r="H629" s="79"/>
      <c r="I629" s="4"/>
      <c r="J629" s="77"/>
      <c r="K629" s="7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78"/>
      <c r="B630" s="78"/>
      <c r="C630" s="79"/>
      <c r="D630" s="79"/>
      <c r="E630" s="79"/>
      <c r="F630" s="79"/>
      <c r="G630" s="79"/>
      <c r="H630" s="79"/>
      <c r="I630" s="4"/>
      <c r="J630" s="77"/>
      <c r="K630" s="7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78"/>
      <c r="B631" s="78"/>
      <c r="C631" s="79"/>
      <c r="D631" s="79"/>
      <c r="E631" s="79"/>
      <c r="F631" s="79"/>
      <c r="G631" s="79"/>
      <c r="H631" s="79"/>
      <c r="I631" s="4"/>
      <c r="J631" s="77"/>
      <c r="K631" s="7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78"/>
      <c r="B632" s="78"/>
      <c r="C632" s="79"/>
      <c r="D632" s="79"/>
      <c r="E632" s="79"/>
      <c r="F632" s="79"/>
      <c r="G632" s="79"/>
      <c r="H632" s="79"/>
      <c r="I632" s="4"/>
      <c r="J632" s="77"/>
      <c r="K632" s="7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78"/>
      <c r="B633" s="78"/>
      <c r="C633" s="79"/>
      <c r="D633" s="79"/>
      <c r="E633" s="79"/>
      <c r="F633" s="79"/>
      <c r="G633" s="79"/>
      <c r="H633" s="79"/>
      <c r="I633" s="4"/>
      <c r="J633" s="77"/>
      <c r="K633" s="7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78"/>
      <c r="B634" s="78"/>
      <c r="C634" s="79"/>
      <c r="D634" s="79"/>
      <c r="E634" s="79"/>
      <c r="F634" s="79"/>
      <c r="G634" s="79"/>
      <c r="H634" s="79"/>
      <c r="I634" s="4"/>
      <c r="J634" s="77"/>
      <c r="K634" s="7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78"/>
      <c r="B635" s="78"/>
      <c r="C635" s="79"/>
      <c r="D635" s="79"/>
      <c r="E635" s="79"/>
      <c r="F635" s="79"/>
      <c r="G635" s="79"/>
      <c r="H635" s="79"/>
      <c r="I635" s="4"/>
      <c r="J635" s="77"/>
      <c r="K635" s="7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78"/>
      <c r="B636" s="78"/>
      <c r="C636" s="79"/>
      <c r="D636" s="79"/>
      <c r="E636" s="79"/>
      <c r="F636" s="79"/>
      <c r="G636" s="79"/>
      <c r="H636" s="79"/>
      <c r="I636" s="4"/>
      <c r="J636" s="77"/>
      <c r="K636" s="7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78"/>
      <c r="B637" s="78"/>
      <c r="C637" s="79"/>
      <c r="D637" s="79"/>
      <c r="E637" s="79"/>
      <c r="F637" s="79"/>
      <c r="G637" s="79"/>
      <c r="H637" s="79"/>
      <c r="I637" s="4"/>
      <c r="J637" s="77"/>
      <c r="K637" s="7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78"/>
      <c r="B638" s="78"/>
      <c r="C638" s="79"/>
      <c r="D638" s="79"/>
      <c r="E638" s="79"/>
      <c r="F638" s="79"/>
      <c r="G638" s="79"/>
      <c r="H638" s="79"/>
      <c r="I638" s="4"/>
      <c r="J638" s="77"/>
      <c r="K638" s="7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78"/>
      <c r="B639" s="78"/>
      <c r="C639" s="79"/>
      <c r="D639" s="79"/>
      <c r="E639" s="79"/>
      <c r="F639" s="79"/>
      <c r="G639" s="79"/>
      <c r="H639" s="79"/>
      <c r="I639" s="4"/>
      <c r="J639" s="77"/>
      <c r="K639" s="7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78"/>
      <c r="B640" s="78"/>
      <c r="C640" s="79"/>
      <c r="D640" s="79"/>
      <c r="E640" s="79"/>
      <c r="F640" s="79"/>
      <c r="G640" s="79"/>
      <c r="H640" s="79"/>
      <c r="I640" s="4"/>
      <c r="J640" s="77"/>
      <c r="K640" s="7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78"/>
      <c r="B641" s="78"/>
      <c r="C641" s="79"/>
      <c r="D641" s="79"/>
      <c r="E641" s="79"/>
      <c r="F641" s="79"/>
      <c r="G641" s="79"/>
      <c r="H641" s="79"/>
      <c r="I641" s="4"/>
      <c r="J641" s="77"/>
      <c r="K641" s="7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78"/>
      <c r="B642" s="78"/>
      <c r="C642" s="79"/>
      <c r="D642" s="79"/>
      <c r="E642" s="79"/>
      <c r="F642" s="79"/>
      <c r="G642" s="79"/>
      <c r="H642" s="79"/>
      <c r="I642" s="4"/>
      <c r="J642" s="77"/>
      <c r="K642" s="7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78"/>
      <c r="B643" s="78"/>
      <c r="C643" s="79"/>
      <c r="D643" s="79"/>
      <c r="E643" s="79"/>
      <c r="F643" s="79"/>
      <c r="G643" s="79"/>
      <c r="H643" s="79"/>
      <c r="I643" s="4"/>
      <c r="J643" s="77"/>
      <c r="K643" s="7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78"/>
      <c r="B644" s="78"/>
      <c r="C644" s="79"/>
      <c r="D644" s="79"/>
      <c r="E644" s="79"/>
      <c r="F644" s="79"/>
      <c r="G644" s="79"/>
      <c r="H644" s="79"/>
      <c r="I644" s="4"/>
      <c r="J644" s="77"/>
      <c r="K644" s="7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78"/>
      <c r="B645" s="78"/>
      <c r="C645" s="79"/>
      <c r="D645" s="79"/>
      <c r="E645" s="79"/>
      <c r="F645" s="79"/>
      <c r="G645" s="79"/>
      <c r="H645" s="79"/>
      <c r="I645" s="4"/>
      <c r="J645" s="77"/>
      <c r="K645" s="7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78"/>
      <c r="B646" s="78"/>
      <c r="C646" s="79"/>
      <c r="D646" s="79"/>
      <c r="E646" s="79"/>
      <c r="F646" s="79"/>
      <c r="G646" s="79"/>
      <c r="H646" s="79"/>
      <c r="I646" s="4"/>
      <c r="J646" s="77"/>
      <c r="K646" s="7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78"/>
      <c r="B647" s="78"/>
      <c r="C647" s="79"/>
      <c r="D647" s="79"/>
      <c r="E647" s="79"/>
      <c r="F647" s="79"/>
      <c r="G647" s="79"/>
      <c r="H647" s="79"/>
      <c r="I647" s="4"/>
      <c r="J647" s="77"/>
      <c r="K647" s="7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78"/>
      <c r="B648" s="78"/>
      <c r="C648" s="79"/>
      <c r="D648" s="79"/>
      <c r="E648" s="79"/>
      <c r="F648" s="79"/>
      <c r="G648" s="79"/>
      <c r="H648" s="79"/>
      <c r="I648" s="4"/>
      <c r="J648" s="77"/>
      <c r="K648" s="7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78"/>
      <c r="B649" s="78"/>
      <c r="C649" s="79"/>
      <c r="D649" s="79"/>
      <c r="E649" s="79"/>
      <c r="F649" s="79"/>
      <c r="G649" s="79"/>
      <c r="H649" s="79"/>
      <c r="I649" s="4"/>
      <c r="J649" s="77"/>
      <c r="K649" s="7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78"/>
      <c r="B650" s="78"/>
      <c r="C650" s="79"/>
      <c r="D650" s="79"/>
      <c r="E650" s="79"/>
      <c r="F650" s="79"/>
      <c r="G650" s="79"/>
      <c r="H650" s="79"/>
      <c r="I650" s="4"/>
      <c r="J650" s="77"/>
      <c r="K650" s="7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78"/>
      <c r="B651" s="78"/>
      <c r="C651" s="79"/>
      <c r="D651" s="79"/>
      <c r="E651" s="79"/>
      <c r="F651" s="79"/>
      <c r="G651" s="79"/>
      <c r="H651" s="79"/>
      <c r="I651" s="4"/>
      <c r="J651" s="77"/>
      <c r="K651" s="7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78"/>
      <c r="B652" s="78"/>
      <c r="C652" s="79"/>
      <c r="D652" s="79"/>
      <c r="E652" s="79"/>
      <c r="F652" s="79"/>
      <c r="G652" s="79"/>
      <c r="H652" s="79"/>
      <c r="I652" s="4"/>
      <c r="J652" s="77"/>
      <c r="K652" s="7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78"/>
      <c r="B653" s="78"/>
      <c r="C653" s="79"/>
      <c r="D653" s="79"/>
      <c r="E653" s="79"/>
      <c r="F653" s="79"/>
      <c r="G653" s="79"/>
      <c r="H653" s="79"/>
      <c r="I653" s="4"/>
      <c r="J653" s="77"/>
      <c r="K653" s="7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78"/>
      <c r="B654" s="78"/>
      <c r="C654" s="79"/>
      <c r="D654" s="79"/>
      <c r="E654" s="79"/>
      <c r="F654" s="79"/>
      <c r="G654" s="79"/>
      <c r="H654" s="79"/>
      <c r="I654" s="4"/>
      <c r="J654" s="77"/>
      <c r="K654" s="7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78"/>
      <c r="B655" s="78"/>
      <c r="C655" s="79"/>
      <c r="D655" s="79"/>
      <c r="E655" s="79"/>
      <c r="F655" s="79"/>
      <c r="G655" s="79"/>
      <c r="H655" s="79"/>
      <c r="I655" s="4"/>
      <c r="J655" s="77"/>
      <c r="K655" s="7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78"/>
      <c r="B656" s="78"/>
      <c r="C656" s="79"/>
      <c r="D656" s="79"/>
      <c r="E656" s="79"/>
      <c r="F656" s="79"/>
      <c r="G656" s="79"/>
      <c r="H656" s="79"/>
      <c r="I656" s="4"/>
      <c r="J656" s="77"/>
      <c r="K656" s="7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78"/>
      <c r="B657" s="78"/>
      <c r="C657" s="79"/>
      <c r="D657" s="79"/>
      <c r="E657" s="79"/>
      <c r="F657" s="79"/>
      <c r="G657" s="79"/>
      <c r="H657" s="79"/>
      <c r="I657" s="4"/>
      <c r="J657" s="77"/>
      <c r="K657" s="7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78"/>
      <c r="B658" s="78"/>
      <c r="C658" s="79"/>
      <c r="D658" s="79"/>
      <c r="E658" s="79"/>
      <c r="F658" s="79"/>
      <c r="G658" s="79"/>
      <c r="H658" s="79"/>
      <c r="I658" s="4"/>
      <c r="J658" s="77"/>
      <c r="K658" s="7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78"/>
      <c r="B659" s="78"/>
      <c r="C659" s="79"/>
      <c r="D659" s="79"/>
      <c r="E659" s="79"/>
      <c r="F659" s="79"/>
      <c r="G659" s="79"/>
      <c r="H659" s="79"/>
      <c r="I659" s="4"/>
      <c r="J659" s="77"/>
      <c r="K659" s="7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78"/>
      <c r="B660" s="78"/>
      <c r="C660" s="79"/>
      <c r="D660" s="79"/>
      <c r="E660" s="79"/>
      <c r="F660" s="79"/>
      <c r="G660" s="79"/>
      <c r="H660" s="79"/>
      <c r="I660" s="4"/>
      <c r="J660" s="77"/>
      <c r="K660" s="7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78"/>
      <c r="B661" s="78"/>
      <c r="C661" s="79"/>
      <c r="D661" s="79"/>
      <c r="E661" s="79"/>
      <c r="F661" s="79"/>
      <c r="G661" s="79"/>
      <c r="H661" s="79"/>
      <c r="I661" s="4"/>
      <c r="J661" s="77"/>
      <c r="K661" s="7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78"/>
      <c r="B662" s="78"/>
      <c r="C662" s="79"/>
      <c r="D662" s="79"/>
      <c r="E662" s="79"/>
      <c r="F662" s="79"/>
      <c r="G662" s="79"/>
      <c r="H662" s="79"/>
      <c r="I662" s="4"/>
      <c r="J662" s="77"/>
      <c r="K662" s="7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78"/>
      <c r="B663" s="78"/>
      <c r="C663" s="79"/>
      <c r="D663" s="79"/>
      <c r="E663" s="79"/>
      <c r="F663" s="79"/>
      <c r="G663" s="79"/>
      <c r="H663" s="79"/>
      <c r="I663" s="4"/>
      <c r="J663" s="77"/>
      <c r="K663" s="7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78"/>
      <c r="B664" s="78"/>
      <c r="C664" s="79"/>
      <c r="D664" s="79"/>
      <c r="E664" s="79"/>
      <c r="F664" s="79"/>
      <c r="G664" s="79"/>
      <c r="H664" s="79"/>
      <c r="I664" s="4"/>
      <c r="J664" s="77"/>
      <c r="K664" s="7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78"/>
      <c r="B665" s="78"/>
      <c r="C665" s="79"/>
      <c r="D665" s="79"/>
      <c r="E665" s="79"/>
      <c r="F665" s="79"/>
      <c r="G665" s="79"/>
      <c r="H665" s="79"/>
      <c r="I665" s="4"/>
      <c r="J665" s="77"/>
      <c r="K665" s="7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78"/>
      <c r="B666" s="78"/>
      <c r="C666" s="79"/>
      <c r="D666" s="79"/>
      <c r="E666" s="79"/>
      <c r="F666" s="79"/>
      <c r="G666" s="79"/>
      <c r="H666" s="79"/>
      <c r="I666" s="4"/>
      <c r="J666" s="77"/>
      <c r="K666" s="7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78"/>
      <c r="B667" s="78"/>
      <c r="C667" s="79"/>
      <c r="D667" s="79"/>
      <c r="E667" s="79"/>
      <c r="F667" s="79"/>
      <c r="G667" s="79"/>
      <c r="H667" s="79"/>
      <c r="I667" s="4"/>
      <c r="J667" s="77"/>
      <c r="K667" s="7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78"/>
      <c r="B668" s="78"/>
      <c r="C668" s="79"/>
      <c r="D668" s="79"/>
      <c r="E668" s="79"/>
      <c r="F668" s="79"/>
      <c r="G668" s="79"/>
      <c r="H668" s="79"/>
      <c r="I668" s="4"/>
      <c r="J668" s="77"/>
      <c r="K668" s="7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78"/>
      <c r="B669" s="78"/>
      <c r="C669" s="79"/>
      <c r="D669" s="79"/>
      <c r="E669" s="79"/>
      <c r="F669" s="79"/>
      <c r="G669" s="79"/>
      <c r="H669" s="79"/>
      <c r="I669" s="4"/>
      <c r="J669" s="77"/>
      <c r="K669" s="7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78"/>
      <c r="B670" s="78"/>
      <c r="C670" s="79"/>
      <c r="D670" s="79"/>
      <c r="E670" s="79"/>
      <c r="F670" s="79"/>
      <c r="G670" s="79"/>
      <c r="H670" s="79"/>
      <c r="I670" s="4"/>
      <c r="J670" s="77"/>
      <c r="K670" s="7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78"/>
      <c r="B671" s="78"/>
      <c r="C671" s="79"/>
      <c r="D671" s="79"/>
      <c r="E671" s="79"/>
      <c r="F671" s="79"/>
      <c r="G671" s="79"/>
      <c r="H671" s="79"/>
      <c r="I671" s="4"/>
      <c r="J671" s="77"/>
      <c r="K671" s="7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78"/>
      <c r="B672" s="78"/>
      <c r="C672" s="79"/>
      <c r="D672" s="79"/>
      <c r="E672" s="79"/>
      <c r="F672" s="79"/>
      <c r="G672" s="79"/>
      <c r="H672" s="79"/>
      <c r="I672" s="4"/>
      <c r="J672" s="77"/>
      <c r="K672" s="7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78"/>
      <c r="B673" s="78"/>
      <c r="C673" s="79"/>
      <c r="D673" s="79"/>
      <c r="E673" s="79"/>
      <c r="F673" s="79"/>
      <c r="G673" s="79"/>
      <c r="H673" s="79"/>
      <c r="I673" s="4"/>
      <c r="J673" s="77"/>
      <c r="K673" s="7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78"/>
      <c r="B674" s="78"/>
      <c r="C674" s="79"/>
      <c r="D674" s="79"/>
      <c r="E674" s="79"/>
      <c r="F674" s="79"/>
      <c r="G674" s="79"/>
      <c r="H674" s="79"/>
      <c r="I674" s="4"/>
      <c r="J674" s="77"/>
      <c r="K674" s="7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78"/>
      <c r="B675" s="78"/>
      <c r="C675" s="79"/>
      <c r="D675" s="79"/>
      <c r="E675" s="79"/>
      <c r="F675" s="79"/>
      <c r="G675" s="79"/>
      <c r="H675" s="79"/>
      <c r="I675" s="4"/>
      <c r="J675" s="77"/>
      <c r="K675" s="7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78"/>
      <c r="B676" s="78"/>
      <c r="C676" s="79"/>
      <c r="D676" s="79"/>
      <c r="E676" s="79"/>
      <c r="F676" s="79"/>
      <c r="G676" s="79"/>
      <c r="H676" s="79"/>
      <c r="I676" s="4"/>
      <c r="J676" s="77"/>
      <c r="K676" s="7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78"/>
      <c r="B677" s="78"/>
      <c r="C677" s="79"/>
      <c r="D677" s="79"/>
      <c r="E677" s="79"/>
      <c r="F677" s="79"/>
      <c r="G677" s="79"/>
      <c r="H677" s="79"/>
      <c r="I677" s="4"/>
      <c r="J677" s="77"/>
      <c r="K677" s="7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78"/>
      <c r="B678" s="78"/>
      <c r="C678" s="79"/>
      <c r="D678" s="79"/>
      <c r="E678" s="79"/>
      <c r="F678" s="79"/>
      <c r="G678" s="79"/>
      <c r="H678" s="79"/>
      <c r="I678" s="4"/>
      <c r="J678" s="77"/>
      <c r="K678" s="7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78"/>
      <c r="B679" s="78"/>
      <c r="C679" s="79"/>
      <c r="D679" s="79"/>
      <c r="E679" s="79"/>
      <c r="F679" s="79"/>
      <c r="G679" s="79"/>
      <c r="H679" s="79"/>
      <c r="I679" s="4"/>
      <c r="J679" s="77"/>
      <c r="K679" s="7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78"/>
      <c r="B680" s="78"/>
      <c r="C680" s="79"/>
      <c r="D680" s="79"/>
      <c r="E680" s="79"/>
      <c r="F680" s="79"/>
      <c r="G680" s="79"/>
      <c r="H680" s="79"/>
      <c r="I680" s="4"/>
      <c r="J680" s="77"/>
      <c r="K680" s="7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78"/>
      <c r="B681" s="78"/>
      <c r="C681" s="79"/>
      <c r="D681" s="79"/>
      <c r="E681" s="79"/>
      <c r="F681" s="79"/>
      <c r="G681" s="79"/>
      <c r="H681" s="79"/>
      <c r="I681" s="4"/>
      <c r="J681" s="77"/>
      <c r="K681" s="7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78"/>
      <c r="B682" s="78"/>
      <c r="C682" s="79"/>
      <c r="D682" s="79"/>
      <c r="E682" s="79"/>
      <c r="F682" s="79"/>
      <c r="G682" s="79"/>
      <c r="H682" s="79"/>
      <c r="I682" s="4"/>
      <c r="J682" s="77"/>
      <c r="K682" s="7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78"/>
      <c r="B683" s="78"/>
      <c r="C683" s="79"/>
      <c r="D683" s="79"/>
      <c r="E683" s="79"/>
      <c r="F683" s="79"/>
      <c r="G683" s="79"/>
      <c r="H683" s="79"/>
      <c r="I683" s="4"/>
      <c r="J683" s="77"/>
      <c r="K683" s="7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78"/>
      <c r="B684" s="78"/>
      <c r="C684" s="79"/>
      <c r="D684" s="79"/>
      <c r="E684" s="79"/>
      <c r="F684" s="79"/>
      <c r="G684" s="79"/>
      <c r="H684" s="79"/>
      <c r="I684" s="4"/>
      <c r="J684" s="77"/>
      <c r="K684" s="7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78"/>
      <c r="B685" s="78"/>
      <c r="C685" s="79"/>
      <c r="D685" s="79"/>
      <c r="E685" s="79"/>
      <c r="F685" s="79"/>
      <c r="G685" s="79"/>
      <c r="H685" s="79"/>
      <c r="I685" s="4"/>
      <c r="J685" s="77"/>
      <c r="K685" s="7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78"/>
      <c r="B686" s="78"/>
      <c r="C686" s="79"/>
      <c r="D686" s="79"/>
      <c r="E686" s="79"/>
      <c r="F686" s="79"/>
      <c r="G686" s="79"/>
      <c r="H686" s="79"/>
      <c r="I686" s="4"/>
      <c r="J686" s="77"/>
      <c r="K686" s="7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78"/>
      <c r="B687" s="78"/>
      <c r="C687" s="79"/>
      <c r="D687" s="79"/>
      <c r="E687" s="79"/>
      <c r="F687" s="79"/>
      <c r="G687" s="79"/>
      <c r="H687" s="79"/>
      <c r="I687" s="4"/>
      <c r="J687" s="77"/>
      <c r="K687" s="7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78"/>
      <c r="B688" s="78"/>
      <c r="C688" s="79"/>
      <c r="D688" s="79"/>
      <c r="E688" s="79"/>
      <c r="F688" s="79"/>
      <c r="G688" s="79"/>
      <c r="H688" s="79"/>
      <c r="I688" s="4"/>
      <c r="J688" s="77"/>
      <c r="K688" s="7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78"/>
      <c r="B689" s="78"/>
      <c r="C689" s="79"/>
      <c r="D689" s="79"/>
      <c r="E689" s="79"/>
      <c r="F689" s="79"/>
      <c r="G689" s="79"/>
      <c r="H689" s="79"/>
      <c r="I689" s="4"/>
      <c r="J689" s="77"/>
      <c r="K689" s="7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78"/>
      <c r="B690" s="78"/>
      <c r="C690" s="79"/>
      <c r="D690" s="79"/>
      <c r="E690" s="79"/>
      <c r="F690" s="79"/>
      <c r="G690" s="79"/>
      <c r="H690" s="79"/>
      <c r="I690" s="4"/>
      <c r="J690" s="77"/>
      <c r="K690" s="7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78"/>
      <c r="B691" s="78"/>
      <c r="C691" s="79"/>
      <c r="D691" s="79"/>
      <c r="E691" s="79"/>
      <c r="F691" s="79"/>
      <c r="G691" s="79"/>
      <c r="H691" s="79"/>
      <c r="I691" s="4"/>
      <c r="J691" s="77"/>
      <c r="K691" s="7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78"/>
      <c r="B692" s="78"/>
      <c r="C692" s="79"/>
      <c r="D692" s="79"/>
      <c r="E692" s="79"/>
      <c r="F692" s="79"/>
      <c r="G692" s="79"/>
      <c r="H692" s="79"/>
      <c r="I692" s="4"/>
      <c r="J692" s="77"/>
      <c r="K692" s="7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78"/>
      <c r="B693" s="78"/>
      <c r="C693" s="79"/>
      <c r="D693" s="79"/>
      <c r="E693" s="79"/>
      <c r="F693" s="79"/>
      <c r="G693" s="79"/>
      <c r="H693" s="79"/>
      <c r="I693" s="4"/>
      <c r="J693" s="77"/>
      <c r="K693" s="7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78"/>
      <c r="B694" s="78"/>
      <c r="C694" s="79"/>
      <c r="D694" s="79"/>
      <c r="E694" s="79"/>
      <c r="F694" s="79"/>
      <c r="G694" s="79"/>
      <c r="H694" s="79"/>
      <c r="I694" s="4"/>
      <c r="J694" s="77"/>
      <c r="K694" s="7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78"/>
      <c r="B695" s="78"/>
      <c r="C695" s="79"/>
      <c r="D695" s="79"/>
      <c r="E695" s="79"/>
      <c r="F695" s="79"/>
      <c r="G695" s="79"/>
      <c r="H695" s="79"/>
      <c r="I695" s="4"/>
      <c r="J695" s="77"/>
      <c r="K695" s="7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78"/>
      <c r="B696" s="78"/>
      <c r="C696" s="79"/>
      <c r="D696" s="79"/>
      <c r="E696" s="79"/>
      <c r="F696" s="79"/>
      <c r="G696" s="79"/>
      <c r="H696" s="79"/>
      <c r="I696" s="4"/>
      <c r="J696" s="77"/>
      <c r="K696" s="7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78"/>
      <c r="B697" s="78"/>
      <c r="C697" s="79"/>
      <c r="D697" s="79"/>
      <c r="E697" s="79"/>
      <c r="F697" s="79"/>
      <c r="G697" s="79"/>
      <c r="H697" s="79"/>
      <c r="I697" s="4"/>
      <c r="J697" s="77"/>
      <c r="K697" s="7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78"/>
      <c r="B698" s="78"/>
      <c r="C698" s="79"/>
      <c r="D698" s="79"/>
      <c r="E698" s="79"/>
      <c r="F698" s="79"/>
      <c r="G698" s="79"/>
      <c r="H698" s="79"/>
      <c r="I698" s="4"/>
      <c r="J698" s="77"/>
      <c r="K698" s="7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78"/>
      <c r="B699" s="78"/>
      <c r="C699" s="79"/>
      <c r="D699" s="79"/>
      <c r="E699" s="79"/>
      <c r="F699" s="79"/>
      <c r="G699" s="79"/>
      <c r="H699" s="79"/>
      <c r="I699" s="4"/>
      <c r="J699" s="77"/>
      <c r="K699" s="7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78"/>
      <c r="B700" s="78"/>
      <c r="C700" s="79"/>
      <c r="D700" s="79"/>
      <c r="E700" s="79"/>
      <c r="F700" s="79"/>
      <c r="G700" s="79"/>
      <c r="H700" s="79"/>
      <c r="I700" s="4"/>
      <c r="J700" s="77"/>
      <c r="K700" s="7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78"/>
      <c r="B701" s="78"/>
      <c r="C701" s="79"/>
      <c r="D701" s="79"/>
      <c r="E701" s="79"/>
      <c r="F701" s="79"/>
      <c r="G701" s="79"/>
      <c r="H701" s="79"/>
      <c r="I701" s="4"/>
      <c r="J701" s="77"/>
      <c r="K701" s="7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78"/>
      <c r="B702" s="78"/>
      <c r="C702" s="79"/>
      <c r="D702" s="79"/>
      <c r="E702" s="79"/>
      <c r="F702" s="79"/>
      <c r="G702" s="79"/>
      <c r="H702" s="79"/>
      <c r="I702" s="4"/>
      <c r="J702" s="77"/>
      <c r="K702" s="7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78"/>
      <c r="B703" s="78"/>
      <c r="C703" s="79"/>
      <c r="D703" s="79"/>
      <c r="E703" s="79"/>
      <c r="F703" s="79"/>
      <c r="G703" s="79"/>
      <c r="H703" s="79"/>
      <c r="I703" s="4"/>
      <c r="J703" s="77"/>
      <c r="K703" s="7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78"/>
      <c r="B704" s="78"/>
      <c r="C704" s="79"/>
      <c r="D704" s="79"/>
      <c r="E704" s="79"/>
      <c r="F704" s="79"/>
      <c r="G704" s="79"/>
      <c r="H704" s="79"/>
      <c r="I704" s="4"/>
      <c r="J704" s="77"/>
      <c r="K704" s="7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78"/>
      <c r="B705" s="78"/>
      <c r="C705" s="79"/>
      <c r="D705" s="79"/>
      <c r="E705" s="79"/>
      <c r="F705" s="79"/>
      <c r="G705" s="79"/>
      <c r="H705" s="79"/>
      <c r="I705" s="4"/>
      <c r="J705" s="77"/>
      <c r="K705" s="7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78"/>
      <c r="B706" s="78"/>
      <c r="C706" s="79"/>
      <c r="D706" s="79"/>
      <c r="E706" s="79"/>
      <c r="F706" s="79"/>
      <c r="G706" s="79"/>
      <c r="H706" s="79"/>
      <c r="I706" s="4"/>
      <c r="J706" s="77"/>
      <c r="K706" s="7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78"/>
      <c r="B707" s="78"/>
      <c r="C707" s="79"/>
      <c r="D707" s="79"/>
      <c r="E707" s="79"/>
      <c r="F707" s="79"/>
      <c r="G707" s="79"/>
      <c r="H707" s="79"/>
      <c r="I707" s="4"/>
      <c r="J707" s="77"/>
      <c r="K707" s="7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78"/>
      <c r="B708" s="78"/>
      <c r="C708" s="79"/>
      <c r="D708" s="79"/>
      <c r="E708" s="79"/>
      <c r="F708" s="79"/>
      <c r="G708" s="79"/>
      <c r="H708" s="79"/>
      <c r="I708" s="4"/>
      <c r="J708" s="77"/>
      <c r="K708" s="7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78"/>
      <c r="B709" s="78"/>
      <c r="C709" s="79"/>
      <c r="D709" s="79"/>
      <c r="E709" s="79"/>
      <c r="F709" s="79"/>
      <c r="G709" s="79"/>
      <c r="H709" s="79"/>
      <c r="I709" s="4"/>
      <c r="J709" s="77"/>
      <c r="K709" s="7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78"/>
      <c r="B710" s="78"/>
      <c r="C710" s="79"/>
      <c r="D710" s="79"/>
      <c r="E710" s="79"/>
      <c r="F710" s="79"/>
      <c r="G710" s="79"/>
      <c r="H710" s="79"/>
      <c r="I710" s="4"/>
      <c r="J710" s="77"/>
      <c r="K710" s="7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78"/>
      <c r="B711" s="78"/>
      <c r="C711" s="79"/>
      <c r="D711" s="79"/>
      <c r="E711" s="79"/>
      <c r="F711" s="79"/>
      <c r="G711" s="79"/>
      <c r="H711" s="79"/>
      <c r="I711" s="4"/>
      <c r="J711" s="77"/>
      <c r="K711" s="7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78"/>
      <c r="B712" s="78"/>
      <c r="C712" s="79"/>
      <c r="D712" s="79"/>
      <c r="E712" s="79"/>
      <c r="F712" s="79"/>
      <c r="G712" s="79"/>
      <c r="H712" s="79"/>
      <c r="I712" s="4"/>
      <c r="J712" s="77"/>
      <c r="K712" s="7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78"/>
      <c r="B713" s="78"/>
      <c r="C713" s="79"/>
      <c r="D713" s="79"/>
      <c r="E713" s="79"/>
      <c r="F713" s="79"/>
      <c r="G713" s="79"/>
      <c r="H713" s="79"/>
      <c r="I713" s="4"/>
      <c r="J713" s="77"/>
      <c r="K713" s="7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78"/>
      <c r="B714" s="78"/>
      <c r="C714" s="79"/>
      <c r="D714" s="79"/>
      <c r="E714" s="79"/>
      <c r="F714" s="79"/>
      <c r="G714" s="79"/>
      <c r="H714" s="79"/>
      <c r="I714" s="4"/>
      <c r="J714" s="77"/>
      <c r="K714" s="7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78"/>
      <c r="B715" s="78"/>
      <c r="C715" s="79"/>
      <c r="D715" s="79"/>
      <c r="E715" s="79"/>
      <c r="F715" s="79"/>
      <c r="G715" s="79"/>
      <c r="H715" s="79"/>
      <c r="I715" s="4"/>
      <c r="J715" s="77"/>
      <c r="K715" s="7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78"/>
      <c r="B716" s="78"/>
      <c r="C716" s="79"/>
      <c r="D716" s="79"/>
      <c r="E716" s="79"/>
      <c r="F716" s="79"/>
      <c r="G716" s="79"/>
      <c r="H716" s="79"/>
      <c r="I716" s="4"/>
      <c r="J716" s="77"/>
      <c r="K716" s="7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78"/>
      <c r="B717" s="78"/>
      <c r="C717" s="79"/>
      <c r="D717" s="79"/>
      <c r="E717" s="79"/>
      <c r="F717" s="79"/>
      <c r="G717" s="79"/>
      <c r="H717" s="79"/>
      <c r="I717" s="4"/>
      <c r="J717" s="77"/>
      <c r="K717" s="7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78"/>
      <c r="B718" s="78"/>
      <c r="C718" s="79"/>
      <c r="D718" s="79"/>
      <c r="E718" s="79"/>
      <c r="F718" s="79"/>
      <c r="G718" s="79"/>
      <c r="H718" s="79"/>
      <c r="I718" s="4"/>
      <c r="J718" s="77"/>
      <c r="K718" s="7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78"/>
      <c r="B719" s="78"/>
      <c r="C719" s="79"/>
      <c r="D719" s="79"/>
      <c r="E719" s="79"/>
      <c r="F719" s="79"/>
      <c r="G719" s="79"/>
      <c r="H719" s="79"/>
      <c r="I719" s="4"/>
      <c r="J719" s="77"/>
      <c r="K719" s="7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78"/>
      <c r="B720" s="78"/>
      <c r="C720" s="79"/>
      <c r="D720" s="79"/>
      <c r="E720" s="79"/>
      <c r="F720" s="79"/>
      <c r="G720" s="79"/>
      <c r="H720" s="79"/>
      <c r="I720" s="4"/>
      <c r="J720" s="77"/>
      <c r="K720" s="7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78"/>
      <c r="B721" s="78"/>
      <c r="C721" s="79"/>
      <c r="D721" s="79"/>
      <c r="E721" s="79"/>
      <c r="F721" s="79"/>
      <c r="G721" s="79"/>
      <c r="H721" s="79"/>
      <c r="I721" s="4"/>
      <c r="J721" s="77"/>
      <c r="K721" s="7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78"/>
      <c r="B722" s="78"/>
      <c r="C722" s="79"/>
      <c r="D722" s="79"/>
      <c r="E722" s="79"/>
      <c r="F722" s="79"/>
      <c r="G722" s="79"/>
      <c r="H722" s="79"/>
      <c r="I722" s="4"/>
      <c r="J722" s="77"/>
      <c r="K722" s="7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78"/>
      <c r="B723" s="78"/>
      <c r="C723" s="79"/>
      <c r="D723" s="79"/>
      <c r="E723" s="79"/>
      <c r="F723" s="79"/>
      <c r="G723" s="79"/>
      <c r="H723" s="79"/>
      <c r="I723" s="4"/>
      <c r="J723" s="77"/>
      <c r="K723" s="7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78"/>
      <c r="B724" s="78"/>
      <c r="C724" s="79"/>
      <c r="D724" s="79"/>
      <c r="E724" s="79"/>
      <c r="F724" s="79"/>
      <c r="G724" s="79"/>
      <c r="H724" s="79"/>
      <c r="I724" s="4"/>
      <c r="J724" s="77"/>
      <c r="K724" s="7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78"/>
      <c r="B725" s="78"/>
      <c r="C725" s="79"/>
      <c r="D725" s="79"/>
      <c r="E725" s="79"/>
      <c r="F725" s="79"/>
      <c r="G725" s="79"/>
      <c r="H725" s="79"/>
      <c r="I725" s="4"/>
      <c r="J725" s="77"/>
      <c r="K725" s="7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78"/>
      <c r="B726" s="78"/>
      <c r="C726" s="79"/>
      <c r="D726" s="79"/>
      <c r="E726" s="79"/>
      <c r="F726" s="79"/>
      <c r="G726" s="79"/>
      <c r="H726" s="79"/>
      <c r="I726" s="4"/>
      <c r="J726" s="77"/>
      <c r="K726" s="7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78"/>
      <c r="B727" s="78"/>
      <c r="C727" s="79"/>
      <c r="D727" s="79"/>
      <c r="E727" s="79"/>
      <c r="F727" s="79"/>
      <c r="G727" s="79"/>
      <c r="H727" s="79"/>
      <c r="I727" s="4"/>
      <c r="J727" s="77"/>
      <c r="K727" s="7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78"/>
      <c r="B728" s="78"/>
      <c r="C728" s="79"/>
      <c r="D728" s="79"/>
      <c r="E728" s="79"/>
      <c r="F728" s="79"/>
      <c r="G728" s="79"/>
      <c r="H728" s="79"/>
      <c r="I728" s="4"/>
      <c r="J728" s="77"/>
      <c r="K728" s="7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78"/>
      <c r="B729" s="78"/>
      <c r="C729" s="79"/>
      <c r="D729" s="79"/>
      <c r="E729" s="79"/>
      <c r="F729" s="79"/>
      <c r="G729" s="79"/>
      <c r="H729" s="79"/>
      <c r="I729" s="4"/>
      <c r="J729" s="77"/>
      <c r="K729" s="7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78"/>
      <c r="B730" s="78"/>
      <c r="C730" s="79"/>
      <c r="D730" s="79"/>
      <c r="E730" s="79"/>
      <c r="F730" s="79"/>
      <c r="G730" s="79"/>
      <c r="H730" s="79"/>
      <c r="I730" s="4"/>
      <c r="J730" s="77"/>
      <c r="K730" s="7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78"/>
      <c r="B731" s="78"/>
      <c r="C731" s="79"/>
      <c r="D731" s="79"/>
      <c r="E731" s="79"/>
      <c r="F731" s="79"/>
      <c r="G731" s="79"/>
      <c r="H731" s="79"/>
      <c r="I731" s="4"/>
      <c r="J731" s="77"/>
      <c r="K731" s="7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78"/>
      <c r="B732" s="78"/>
      <c r="C732" s="79"/>
      <c r="D732" s="79"/>
      <c r="E732" s="79"/>
      <c r="F732" s="79"/>
      <c r="G732" s="79"/>
      <c r="H732" s="79"/>
      <c r="I732" s="4"/>
      <c r="J732" s="77"/>
      <c r="K732" s="7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78"/>
      <c r="B733" s="78"/>
      <c r="C733" s="79"/>
      <c r="D733" s="79"/>
      <c r="E733" s="79"/>
      <c r="F733" s="79"/>
      <c r="G733" s="79"/>
      <c r="H733" s="79"/>
      <c r="I733" s="4"/>
      <c r="J733" s="77"/>
      <c r="K733" s="7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78"/>
      <c r="B734" s="78"/>
      <c r="C734" s="79"/>
      <c r="D734" s="79"/>
      <c r="E734" s="79"/>
      <c r="F734" s="79"/>
      <c r="G734" s="79"/>
      <c r="H734" s="79"/>
      <c r="I734" s="4"/>
      <c r="J734" s="77"/>
      <c r="K734" s="7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78"/>
      <c r="B735" s="78"/>
      <c r="C735" s="79"/>
      <c r="D735" s="79"/>
      <c r="E735" s="79"/>
      <c r="F735" s="79"/>
      <c r="G735" s="79"/>
      <c r="H735" s="79"/>
      <c r="I735" s="4"/>
      <c r="J735" s="77"/>
      <c r="K735" s="7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78"/>
      <c r="B736" s="78"/>
      <c r="C736" s="79"/>
      <c r="D736" s="79"/>
      <c r="E736" s="79"/>
      <c r="F736" s="79"/>
      <c r="G736" s="79"/>
      <c r="H736" s="79"/>
      <c r="I736" s="4"/>
      <c r="J736" s="77"/>
      <c r="K736" s="7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78"/>
      <c r="B737" s="78"/>
      <c r="C737" s="79"/>
      <c r="D737" s="79"/>
      <c r="E737" s="79"/>
      <c r="F737" s="79"/>
      <c r="G737" s="79"/>
      <c r="H737" s="79"/>
      <c r="I737" s="4"/>
      <c r="J737" s="77"/>
      <c r="K737" s="7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78"/>
      <c r="B738" s="78"/>
      <c r="C738" s="79"/>
      <c r="D738" s="79"/>
      <c r="E738" s="79"/>
      <c r="F738" s="79"/>
      <c r="G738" s="79"/>
      <c r="H738" s="79"/>
      <c r="I738" s="4"/>
      <c r="J738" s="77"/>
      <c r="K738" s="7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78"/>
      <c r="B739" s="78"/>
      <c r="C739" s="79"/>
      <c r="D739" s="79"/>
      <c r="E739" s="79"/>
      <c r="F739" s="79"/>
      <c r="G739" s="79"/>
      <c r="H739" s="79"/>
      <c r="I739" s="4"/>
      <c r="J739" s="77"/>
      <c r="K739" s="7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78"/>
      <c r="B740" s="78"/>
      <c r="C740" s="79"/>
      <c r="D740" s="79"/>
      <c r="E740" s="79"/>
      <c r="F740" s="79"/>
      <c r="G740" s="79"/>
      <c r="H740" s="79"/>
      <c r="I740" s="4"/>
      <c r="J740" s="77"/>
      <c r="K740" s="7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78"/>
      <c r="B741" s="78"/>
      <c r="C741" s="79"/>
      <c r="D741" s="79"/>
      <c r="E741" s="79"/>
      <c r="F741" s="79"/>
      <c r="G741" s="79"/>
      <c r="H741" s="79"/>
      <c r="I741" s="4"/>
      <c r="J741" s="77"/>
      <c r="K741" s="7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78"/>
      <c r="B742" s="78"/>
      <c r="C742" s="79"/>
      <c r="D742" s="79"/>
      <c r="E742" s="79"/>
      <c r="F742" s="79"/>
      <c r="G742" s="79"/>
      <c r="H742" s="79"/>
      <c r="I742" s="4"/>
      <c r="J742" s="77"/>
      <c r="K742" s="7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78"/>
      <c r="B743" s="78"/>
      <c r="C743" s="79"/>
      <c r="D743" s="79"/>
      <c r="E743" s="79"/>
      <c r="F743" s="79"/>
      <c r="G743" s="79"/>
      <c r="H743" s="79"/>
      <c r="I743" s="4"/>
      <c r="J743" s="77"/>
      <c r="K743" s="7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78"/>
      <c r="B744" s="78"/>
      <c r="C744" s="79"/>
      <c r="D744" s="79"/>
      <c r="E744" s="79"/>
      <c r="F744" s="79"/>
      <c r="G744" s="79"/>
      <c r="H744" s="79"/>
      <c r="I744" s="4"/>
      <c r="J744" s="77"/>
      <c r="K744" s="7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78"/>
      <c r="B745" s="78"/>
      <c r="C745" s="79"/>
      <c r="D745" s="79"/>
      <c r="E745" s="79"/>
      <c r="F745" s="79"/>
      <c r="G745" s="79"/>
      <c r="H745" s="79"/>
      <c r="I745" s="4"/>
      <c r="J745" s="77"/>
      <c r="K745" s="7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78"/>
      <c r="B746" s="78"/>
      <c r="C746" s="79"/>
      <c r="D746" s="79"/>
      <c r="E746" s="79"/>
      <c r="F746" s="79"/>
      <c r="G746" s="79"/>
      <c r="H746" s="79"/>
      <c r="I746" s="4"/>
      <c r="J746" s="77"/>
      <c r="K746" s="7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78"/>
      <c r="B747" s="78"/>
      <c r="C747" s="79"/>
      <c r="D747" s="79"/>
      <c r="E747" s="79"/>
      <c r="F747" s="79"/>
      <c r="G747" s="79"/>
      <c r="H747" s="79"/>
      <c r="I747" s="4"/>
      <c r="J747" s="77"/>
      <c r="K747" s="7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78"/>
      <c r="B748" s="78"/>
      <c r="C748" s="79"/>
      <c r="D748" s="79"/>
      <c r="E748" s="79"/>
      <c r="F748" s="79"/>
      <c r="G748" s="79"/>
      <c r="H748" s="79"/>
      <c r="I748" s="4"/>
      <c r="J748" s="77"/>
      <c r="K748" s="7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78"/>
      <c r="B749" s="78"/>
      <c r="C749" s="79"/>
      <c r="D749" s="79"/>
      <c r="E749" s="79"/>
      <c r="F749" s="79"/>
      <c r="G749" s="79"/>
      <c r="H749" s="79"/>
      <c r="I749" s="4"/>
      <c r="J749" s="77"/>
      <c r="K749" s="7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78"/>
      <c r="B750" s="78"/>
      <c r="C750" s="79"/>
      <c r="D750" s="79"/>
      <c r="E750" s="79"/>
      <c r="F750" s="79"/>
      <c r="G750" s="79"/>
      <c r="H750" s="79"/>
      <c r="I750" s="4"/>
      <c r="J750" s="77"/>
      <c r="K750" s="7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78"/>
      <c r="B751" s="78"/>
      <c r="C751" s="79"/>
      <c r="D751" s="79"/>
      <c r="E751" s="79"/>
      <c r="F751" s="79"/>
      <c r="G751" s="79"/>
      <c r="H751" s="79"/>
      <c r="I751" s="4"/>
      <c r="J751" s="77"/>
      <c r="K751" s="7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78"/>
      <c r="B752" s="78"/>
      <c r="C752" s="79"/>
      <c r="D752" s="79"/>
      <c r="E752" s="79"/>
      <c r="F752" s="79"/>
      <c r="G752" s="79"/>
      <c r="H752" s="79"/>
      <c r="I752" s="4"/>
      <c r="J752" s="77"/>
      <c r="K752" s="7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78"/>
      <c r="B753" s="78"/>
      <c r="C753" s="79"/>
      <c r="D753" s="79"/>
      <c r="E753" s="79"/>
      <c r="F753" s="79"/>
      <c r="G753" s="79"/>
      <c r="H753" s="79"/>
      <c r="I753" s="4"/>
      <c r="J753" s="77"/>
      <c r="K753" s="7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78"/>
      <c r="B754" s="78"/>
      <c r="C754" s="79"/>
      <c r="D754" s="79"/>
      <c r="E754" s="79"/>
      <c r="F754" s="79"/>
      <c r="G754" s="79"/>
      <c r="H754" s="79"/>
      <c r="I754" s="4"/>
      <c r="J754" s="77"/>
      <c r="K754" s="7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78"/>
      <c r="B755" s="78"/>
      <c r="C755" s="79"/>
      <c r="D755" s="79"/>
      <c r="E755" s="79"/>
      <c r="F755" s="79"/>
      <c r="G755" s="79"/>
      <c r="H755" s="79"/>
      <c r="I755" s="4"/>
      <c r="J755" s="77"/>
      <c r="K755" s="7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78"/>
      <c r="B756" s="78"/>
      <c r="C756" s="79"/>
      <c r="D756" s="79"/>
      <c r="E756" s="79"/>
      <c r="F756" s="79"/>
      <c r="G756" s="79"/>
      <c r="H756" s="79"/>
      <c r="I756" s="4"/>
      <c r="J756" s="77"/>
      <c r="K756" s="7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78"/>
      <c r="B757" s="78"/>
      <c r="C757" s="79"/>
      <c r="D757" s="79"/>
      <c r="E757" s="79"/>
      <c r="F757" s="79"/>
      <c r="G757" s="79"/>
      <c r="H757" s="79"/>
      <c r="I757" s="4"/>
      <c r="J757" s="77"/>
      <c r="K757" s="7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78"/>
      <c r="B758" s="78"/>
      <c r="C758" s="79"/>
      <c r="D758" s="79"/>
      <c r="E758" s="79"/>
      <c r="F758" s="79"/>
      <c r="G758" s="79"/>
      <c r="H758" s="79"/>
      <c r="I758" s="4"/>
      <c r="J758" s="77"/>
      <c r="K758" s="7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78"/>
      <c r="B759" s="78"/>
      <c r="C759" s="79"/>
      <c r="D759" s="79"/>
      <c r="E759" s="79"/>
      <c r="F759" s="79"/>
      <c r="G759" s="79"/>
      <c r="H759" s="79"/>
      <c r="I759" s="4"/>
      <c r="J759" s="77"/>
      <c r="K759" s="7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78"/>
      <c r="B760" s="78"/>
      <c r="C760" s="79"/>
      <c r="D760" s="79"/>
      <c r="E760" s="79"/>
      <c r="F760" s="79"/>
      <c r="G760" s="79"/>
      <c r="H760" s="79"/>
      <c r="I760" s="4"/>
      <c r="J760" s="77"/>
      <c r="K760" s="7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78"/>
      <c r="B761" s="78"/>
      <c r="C761" s="79"/>
      <c r="D761" s="79"/>
      <c r="E761" s="79"/>
      <c r="F761" s="79"/>
      <c r="G761" s="79"/>
      <c r="H761" s="79"/>
      <c r="I761" s="4"/>
      <c r="J761" s="77"/>
      <c r="K761" s="7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78"/>
      <c r="B762" s="78"/>
      <c r="C762" s="79"/>
      <c r="D762" s="79"/>
      <c r="E762" s="79"/>
      <c r="F762" s="79"/>
      <c r="G762" s="79"/>
      <c r="H762" s="79"/>
      <c r="I762" s="4"/>
      <c r="J762" s="77"/>
      <c r="K762" s="7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78"/>
      <c r="B763" s="78"/>
      <c r="C763" s="79"/>
      <c r="D763" s="79"/>
      <c r="E763" s="79"/>
      <c r="F763" s="79"/>
      <c r="G763" s="79"/>
      <c r="H763" s="79"/>
      <c r="I763" s="4"/>
      <c r="J763" s="77"/>
      <c r="K763" s="7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78"/>
      <c r="B764" s="78"/>
      <c r="C764" s="79"/>
      <c r="D764" s="79"/>
      <c r="E764" s="79"/>
      <c r="F764" s="79"/>
      <c r="G764" s="79"/>
      <c r="H764" s="79"/>
      <c r="I764" s="4"/>
      <c r="J764" s="77"/>
      <c r="K764" s="7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78"/>
      <c r="B765" s="78"/>
      <c r="C765" s="79"/>
      <c r="D765" s="79"/>
      <c r="E765" s="79"/>
      <c r="F765" s="79"/>
      <c r="G765" s="79"/>
      <c r="H765" s="79"/>
      <c r="I765" s="4"/>
      <c r="J765" s="77"/>
      <c r="K765" s="7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78"/>
      <c r="B766" s="78"/>
      <c r="C766" s="79"/>
      <c r="D766" s="79"/>
      <c r="E766" s="79"/>
      <c r="F766" s="79"/>
      <c r="G766" s="79"/>
      <c r="H766" s="79"/>
      <c r="I766" s="4"/>
      <c r="J766" s="77"/>
      <c r="K766" s="7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78"/>
      <c r="B767" s="78"/>
      <c r="C767" s="79"/>
      <c r="D767" s="79"/>
      <c r="E767" s="79"/>
      <c r="F767" s="79"/>
      <c r="G767" s="79"/>
      <c r="H767" s="79"/>
      <c r="I767" s="4"/>
      <c r="J767" s="77"/>
      <c r="K767" s="7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78"/>
      <c r="B768" s="78"/>
      <c r="C768" s="79"/>
      <c r="D768" s="79"/>
      <c r="E768" s="79"/>
      <c r="F768" s="79"/>
      <c r="G768" s="79"/>
      <c r="H768" s="79"/>
      <c r="I768" s="4"/>
      <c r="J768" s="77"/>
      <c r="K768" s="7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78"/>
      <c r="B769" s="78"/>
      <c r="C769" s="79"/>
      <c r="D769" s="79"/>
      <c r="E769" s="79"/>
      <c r="F769" s="79"/>
      <c r="G769" s="79"/>
      <c r="H769" s="79"/>
      <c r="I769" s="4"/>
      <c r="J769" s="77"/>
      <c r="K769" s="7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78"/>
      <c r="B770" s="78"/>
      <c r="C770" s="79"/>
      <c r="D770" s="79"/>
      <c r="E770" s="79"/>
      <c r="F770" s="79"/>
      <c r="G770" s="79"/>
      <c r="H770" s="79"/>
      <c r="I770" s="4"/>
      <c r="J770" s="77"/>
      <c r="K770" s="7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78"/>
      <c r="B771" s="78"/>
      <c r="C771" s="79"/>
      <c r="D771" s="79"/>
      <c r="E771" s="79"/>
      <c r="F771" s="79"/>
      <c r="G771" s="79"/>
      <c r="H771" s="79"/>
      <c r="I771" s="4"/>
      <c r="J771" s="77"/>
      <c r="K771" s="7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78"/>
      <c r="B772" s="78"/>
      <c r="C772" s="79"/>
      <c r="D772" s="79"/>
      <c r="E772" s="79"/>
      <c r="F772" s="79"/>
      <c r="G772" s="79"/>
      <c r="H772" s="79"/>
      <c r="I772" s="4"/>
      <c r="J772" s="77"/>
      <c r="K772" s="7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78"/>
      <c r="B773" s="78"/>
      <c r="C773" s="79"/>
      <c r="D773" s="79"/>
      <c r="E773" s="79"/>
      <c r="F773" s="79"/>
      <c r="G773" s="79"/>
      <c r="H773" s="79"/>
      <c r="I773" s="4"/>
      <c r="J773" s="77"/>
      <c r="K773" s="7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78"/>
      <c r="B774" s="78"/>
      <c r="C774" s="79"/>
      <c r="D774" s="79"/>
      <c r="E774" s="79"/>
      <c r="F774" s="79"/>
      <c r="G774" s="79"/>
      <c r="H774" s="79"/>
      <c r="I774" s="4"/>
      <c r="J774" s="77"/>
      <c r="K774" s="7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78"/>
      <c r="B775" s="78"/>
      <c r="C775" s="79"/>
      <c r="D775" s="79"/>
      <c r="E775" s="79"/>
      <c r="F775" s="79"/>
      <c r="G775" s="79"/>
      <c r="H775" s="79"/>
      <c r="I775" s="4"/>
      <c r="J775" s="77"/>
      <c r="K775" s="7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78"/>
      <c r="B776" s="78"/>
      <c r="C776" s="79"/>
      <c r="D776" s="79"/>
      <c r="E776" s="79"/>
      <c r="F776" s="79"/>
      <c r="G776" s="79"/>
      <c r="H776" s="79"/>
      <c r="I776" s="4"/>
      <c r="J776" s="77"/>
      <c r="K776" s="7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78"/>
      <c r="B777" s="78"/>
      <c r="C777" s="79"/>
      <c r="D777" s="79"/>
      <c r="E777" s="79"/>
      <c r="F777" s="79"/>
      <c r="G777" s="79"/>
      <c r="H777" s="79"/>
      <c r="I777" s="4"/>
      <c r="J777" s="77"/>
      <c r="K777" s="7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78"/>
      <c r="B778" s="78"/>
      <c r="C778" s="79"/>
      <c r="D778" s="79"/>
      <c r="E778" s="79"/>
      <c r="F778" s="79"/>
      <c r="G778" s="79"/>
      <c r="H778" s="79"/>
      <c r="I778" s="4"/>
      <c r="J778" s="77"/>
      <c r="K778" s="7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78"/>
      <c r="B779" s="78"/>
      <c r="C779" s="79"/>
      <c r="D779" s="79"/>
      <c r="E779" s="79"/>
      <c r="F779" s="79"/>
      <c r="G779" s="79"/>
      <c r="H779" s="79"/>
      <c r="I779" s="4"/>
      <c r="J779" s="77"/>
      <c r="K779" s="7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78"/>
      <c r="B780" s="78"/>
      <c r="C780" s="79"/>
      <c r="D780" s="79"/>
      <c r="E780" s="79"/>
      <c r="F780" s="79"/>
      <c r="G780" s="79"/>
      <c r="H780" s="79"/>
      <c r="I780" s="4"/>
      <c r="J780" s="77"/>
      <c r="K780" s="7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78"/>
      <c r="B781" s="78"/>
      <c r="C781" s="79"/>
      <c r="D781" s="79"/>
      <c r="E781" s="79"/>
      <c r="F781" s="79"/>
      <c r="G781" s="79"/>
      <c r="H781" s="79"/>
      <c r="I781" s="4"/>
      <c r="J781" s="77"/>
      <c r="K781" s="7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78"/>
      <c r="B782" s="78"/>
      <c r="C782" s="79"/>
      <c r="D782" s="79"/>
      <c r="E782" s="79"/>
      <c r="F782" s="79"/>
      <c r="G782" s="79"/>
      <c r="H782" s="79"/>
      <c r="I782" s="4"/>
      <c r="J782" s="77"/>
      <c r="K782" s="7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78"/>
      <c r="B783" s="78"/>
      <c r="C783" s="79"/>
      <c r="D783" s="79"/>
      <c r="E783" s="79"/>
      <c r="F783" s="79"/>
      <c r="G783" s="79"/>
      <c r="H783" s="79"/>
      <c r="I783" s="4"/>
      <c r="J783" s="77"/>
      <c r="K783" s="7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78"/>
      <c r="B784" s="78"/>
      <c r="C784" s="79"/>
      <c r="D784" s="79"/>
      <c r="E784" s="79"/>
      <c r="F784" s="79"/>
      <c r="G784" s="79"/>
      <c r="H784" s="79"/>
      <c r="I784" s="4"/>
      <c r="J784" s="77"/>
      <c r="K784" s="7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78"/>
      <c r="B785" s="78"/>
      <c r="C785" s="79"/>
      <c r="D785" s="79"/>
      <c r="E785" s="79"/>
      <c r="F785" s="79"/>
      <c r="G785" s="79"/>
      <c r="H785" s="79"/>
      <c r="I785" s="4"/>
      <c r="J785" s="77"/>
      <c r="K785" s="7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78"/>
      <c r="B786" s="78"/>
      <c r="C786" s="79"/>
      <c r="D786" s="79"/>
      <c r="E786" s="79"/>
      <c r="F786" s="79"/>
      <c r="G786" s="79"/>
      <c r="H786" s="79"/>
      <c r="I786" s="4"/>
      <c r="J786" s="77"/>
      <c r="K786" s="7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78"/>
      <c r="B787" s="78"/>
      <c r="C787" s="79"/>
      <c r="D787" s="79"/>
      <c r="E787" s="79"/>
      <c r="F787" s="79"/>
      <c r="G787" s="79"/>
      <c r="H787" s="79"/>
      <c r="I787" s="4"/>
      <c r="J787" s="77"/>
      <c r="K787" s="7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78"/>
      <c r="B788" s="78"/>
      <c r="C788" s="79"/>
      <c r="D788" s="79"/>
      <c r="E788" s="79"/>
      <c r="F788" s="79"/>
      <c r="G788" s="79"/>
      <c r="H788" s="79"/>
      <c r="I788" s="4"/>
      <c r="J788" s="77"/>
      <c r="K788" s="7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78"/>
      <c r="B789" s="78"/>
      <c r="C789" s="79"/>
      <c r="D789" s="79"/>
      <c r="E789" s="79"/>
      <c r="F789" s="79"/>
      <c r="G789" s="79"/>
      <c r="H789" s="79"/>
      <c r="I789" s="4"/>
      <c r="J789" s="77"/>
      <c r="K789" s="7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78"/>
      <c r="B790" s="78"/>
      <c r="C790" s="79"/>
      <c r="D790" s="79"/>
      <c r="E790" s="79"/>
      <c r="F790" s="79"/>
      <c r="G790" s="79"/>
      <c r="H790" s="79"/>
      <c r="I790" s="4"/>
      <c r="J790" s="77"/>
      <c r="K790" s="7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78"/>
      <c r="B791" s="78"/>
      <c r="C791" s="79"/>
      <c r="D791" s="79"/>
      <c r="E791" s="79"/>
      <c r="F791" s="79"/>
      <c r="G791" s="79"/>
      <c r="H791" s="79"/>
      <c r="I791" s="4"/>
      <c r="J791" s="77"/>
      <c r="K791" s="7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78"/>
      <c r="B792" s="78"/>
      <c r="C792" s="79"/>
      <c r="D792" s="79"/>
      <c r="E792" s="79"/>
      <c r="F792" s="79"/>
      <c r="G792" s="79"/>
      <c r="H792" s="79"/>
      <c r="I792" s="4"/>
      <c r="J792" s="77"/>
      <c r="K792" s="7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78"/>
      <c r="B793" s="78"/>
      <c r="C793" s="79"/>
      <c r="D793" s="79"/>
      <c r="E793" s="79"/>
      <c r="F793" s="79"/>
      <c r="G793" s="79"/>
      <c r="H793" s="79"/>
      <c r="I793" s="4"/>
      <c r="J793" s="77"/>
      <c r="K793" s="7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78"/>
      <c r="B794" s="78"/>
      <c r="C794" s="79"/>
      <c r="D794" s="79"/>
      <c r="E794" s="79"/>
      <c r="F794" s="79"/>
      <c r="G794" s="79"/>
      <c r="H794" s="79"/>
      <c r="I794" s="4"/>
      <c r="J794" s="77"/>
      <c r="K794" s="7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78"/>
      <c r="B795" s="78"/>
      <c r="C795" s="79"/>
      <c r="D795" s="79"/>
      <c r="E795" s="79"/>
      <c r="F795" s="79"/>
      <c r="G795" s="79"/>
      <c r="H795" s="79"/>
      <c r="I795" s="4"/>
      <c r="J795" s="77"/>
      <c r="K795" s="7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78"/>
      <c r="B796" s="78"/>
      <c r="C796" s="79"/>
      <c r="D796" s="79"/>
      <c r="E796" s="79"/>
      <c r="F796" s="79"/>
      <c r="G796" s="79"/>
      <c r="H796" s="79"/>
      <c r="I796" s="4"/>
      <c r="J796" s="77"/>
      <c r="K796" s="7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78"/>
      <c r="B797" s="78"/>
      <c r="C797" s="79"/>
      <c r="D797" s="79"/>
      <c r="E797" s="79"/>
      <c r="F797" s="79"/>
      <c r="G797" s="79"/>
      <c r="H797" s="79"/>
      <c r="I797" s="4"/>
      <c r="J797" s="77"/>
      <c r="K797" s="7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78"/>
      <c r="B798" s="78"/>
      <c r="C798" s="79"/>
      <c r="D798" s="79"/>
      <c r="E798" s="79"/>
      <c r="F798" s="79"/>
      <c r="G798" s="79"/>
      <c r="H798" s="79"/>
      <c r="I798" s="4"/>
      <c r="J798" s="77"/>
      <c r="K798" s="7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78"/>
      <c r="B799" s="78"/>
      <c r="C799" s="79"/>
      <c r="D799" s="79"/>
      <c r="E799" s="79"/>
      <c r="F799" s="79"/>
      <c r="G799" s="79"/>
      <c r="H799" s="79"/>
      <c r="I799" s="4"/>
      <c r="J799" s="77"/>
      <c r="K799" s="7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78"/>
      <c r="B800" s="78"/>
      <c r="C800" s="79"/>
      <c r="D800" s="79"/>
      <c r="E800" s="79"/>
      <c r="F800" s="79"/>
      <c r="G800" s="79"/>
      <c r="H800" s="79"/>
      <c r="I800" s="4"/>
      <c r="J800" s="77"/>
      <c r="K800" s="7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78"/>
      <c r="B801" s="78"/>
      <c r="C801" s="79"/>
      <c r="D801" s="79"/>
      <c r="E801" s="79"/>
      <c r="F801" s="79"/>
      <c r="G801" s="79"/>
      <c r="H801" s="79"/>
      <c r="I801" s="4"/>
      <c r="J801" s="77"/>
      <c r="K801" s="7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78"/>
      <c r="B802" s="78"/>
      <c r="C802" s="79"/>
      <c r="D802" s="79"/>
      <c r="E802" s="79"/>
      <c r="F802" s="79"/>
      <c r="G802" s="79"/>
      <c r="H802" s="79"/>
      <c r="I802" s="4"/>
      <c r="J802" s="77"/>
      <c r="K802" s="7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78"/>
      <c r="B803" s="78"/>
      <c r="C803" s="79"/>
      <c r="D803" s="79"/>
      <c r="E803" s="79"/>
      <c r="F803" s="79"/>
      <c r="G803" s="79"/>
      <c r="H803" s="79"/>
      <c r="I803" s="4"/>
      <c r="J803" s="77"/>
      <c r="K803" s="7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78"/>
      <c r="B804" s="78"/>
      <c r="C804" s="79"/>
      <c r="D804" s="79"/>
      <c r="E804" s="79"/>
      <c r="F804" s="79"/>
      <c r="G804" s="79"/>
      <c r="H804" s="79"/>
      <c r="I804" s="4"/>
      <c r="J804" s="77"/>
      <c r="K804" s="7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78"/>
      <c r="B805" s="78"/>
      <c r="C805" s="79"/>
      <c r="D805" s="79"/>
      <c r="E805" s="79"/>
      <c r="F805" s="79"/>
      <c r="G805" s="79"/>
      <c r="H805" s="79"/>
      <c r="I805" s="4"/>
      <c r="J805" s="77"/>
      <c r="K805" s="7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78"/>
      <c r="B806" s="78"/>
      <c r="C806" s="79"/>
      <c r="D806" s="79"/>
      <c r="E806" s="79"/>
      <c r="F806" s="79"/>
      <c r="G806" s="79"/>
      <c r="H806" s="79"/>
      <c r="I806" s="4"/>
      <c r="J806" s="77"/>
      <c r="K806" s="7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78"/>
      <c r="B807" s="78"/>
      <c r="C807" s="79"/>
      <c r="D807" s="79"/>
      <c r="E807" s="79"/>
      <c r="F807" s="79"/>
      <c r="G807" s="79"/>
      <c r="H807" s="79"/>
      <c r="I807" s="4"/>
      <c r="J807" s="77"/>
      <c r="K807" s="7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78"/>
      <c r="B808" s="78"/>
      <c r="C808" s="79"/>
      <c r="D808" s="79"/>
      <c r="E808" s="79"/>
      <c r="F808" s="79"/>
      <c r="G808" s="79"/>
      <c r="H808" s="79"/>
      <c r="I808" s="4"/>
      <c r="J808" s="77"/>
      <c r="K808" s="7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78"/>
      <c r="B809" s="78"/>
      <c r="C809" s="79"/>
      <c r="D809" s="79"/>
      <c r="E809" s="79"/>
      <c r="F809" s="79"/>
      <c r="G809" s="79"/>
      <c r="H809" s="79"/>
      <c r="I809" s="4"/>
      <c r="J809" s="77"/>
      <c r="K809" s="7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78"/>
      <c r="B810" s="78"/>
      <c r="C810" s="79"/>
      <c r="D810" s="79"/>
      <c r="E810" s="79"/>
      <c r="F810" s="79"/>
      <c r="G810" s="79"/>
      <c r="H810" s="79"/>
      <c r="I810" s="4"/>
      <c r="J810" s="77"/>
      <c r="K810" s="7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78"/>
      <c r="B811" s="78"/>
      <c r="C811" s="79"/>
      <c r="D811" s="79"/>
      <c r="E811" s="79"/>
      <c r="F811" s="79"/>
      <c r="G811" s="79"/>
      <c r="H811" s="79"/>
      <c r="I811" s="4"/>
      <c r="J811" s="77"/>
      <c r="K811" s="7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78"/>
      <c r="B812" s="78"/>
      <c r="C812" s="79"/>
      <c r="D812" s="79"/>
      <c r="E812" s="79"/>
      <c r="F812" s="79"/>
      <c r="G812" s="79"/>
      <c r="H812" s="79"/>
      <c r="I812" s="4"/>
      <c r="J812" s="77"/>
      <c r="K812" s="7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78"/>
      <c r="B813" s="78"/>
      <c r="C813" s="79"/>
      <c r="D813" s="79"/>
      <c r="E813" s="79"/>
      <c r="F813" s="79"/>
      <c r="G813" s="79"/>
      <c r="H813" s="79"/>
      <c r="I813" s="4"/>
      <c r="J813" s="77"/>
      <c r="K813" s="7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78"/>
      <c r="B814" s="78"/>
      <c r="C814" s="79"/>
      <c r="D814" s="79"/>
      <c r="E814" s="79"/>
      <c r="F814" s="79"/>
      <c r="G814" s="79"/>
      <c r="H814" s="79"/>
      <c r="I814" s="4"/>
      <c r="J814" s="77"/>
      <c r="K814" s="7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78"/>
      <c r="B815" s="78"/>
      <c r="C815" s="79"/>
      <c r="D815" s="79"/>
      <c r="E815" s="79"/>
      <c r="F815" s="79"/>
      <c r="G815" s="79"/>
      <c r="H815" s="79"/>
      <c r="I815" s="4"/>
      <c r="J815" s="77"/>
      <c r="K815" s="7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78"/>
      <c r="B816" s="78"/>
      <c r="C816" s="79"/>
      <c r="D816" s="79"/>
      <c r="E816" s="79"/>
      <c r="F816" s="79"/>
      <c r="G816" s="79"/>
      <c r="H816" s="79"/>
      <c r="I816" s="4"/>
      <c r="J816" s="77"/>
      <c r="K816" s="7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78"/>
      <c r="B817" s="78"/>
      <c r="C817" s="79"/>
      <c r="D817" s="79"/>
      <c r="E817" s="79"/>
      <c r="F817" s="79"/>
      <c r="G817" s="79"/>
      <c r="H817" s="79"/>
      <c r="I817" s="4"/>
      <c r="J817" s="77"/>
      <c r="K817" s="7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78"/>
      <c r="B818" s="78"/>
      <c r="C818" s="79"/>
      <c r="D818" s="79"/>
      <c r="E818" s="79"/>
      <c r="F818" s="79"/>
      <c r="G818" s="79"/>
      <c r="H818" s="79"/>
      <c r="I818" s="4"/>
      <c r="J818" s="77"/>
      <c r="K818" s="7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78"/>
      <c r="B819" s="78"/>
      <c r="C819" s="79"/>
      <c r="D819" s="79"/>
      <c r="E819" s="79"/>
      <c r="F819" s="79"/>
      <c r="G819" s="79"/>
      <c r="H819" s="79"/>
      <c r="I819" s="4"/>
      <c r="J819" s="77"/>
      <c r="K819" s="7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78"/>
      <c r="B820" s="78"/>
      <c r="C820" s="79"/>
      <c r="D820" s="79"/>
      <c r="E820" s="79"/>
      <c r="F820" s="79"/>
      <c r="G820" s="79"/>
      <c r="H820" s="79"/>
      <c r="I820" s="4"/>
      <c r="J820" s="77"/>
      <c r="K820" s="7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78"/>
      <c r="B821" s="78"/>
      <c r="C821" s="79"/>
      <c r="D821" s="79"/>
      <c r="E821" s="79"/>
      <c r="F821" s="79"/>
      <c r="G821" s="79"/>
      <c r="H821" s="79"/>
      <c r="I821" s="4"/>
      <c r="J821" s="77"/>
      <c r="K821" s="7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78"/>
      <c r="B822" s="78"/>
      <c r="C822" s="79"/>
      <c r="D822" s="79"/>
      <c r="E822" s="79"/>
      <c r="F822" s="79"/>
      <c r="G822" s="79"/>
      <c r="H822" s="79"/>
      <c r="I822" s="4"/>
      <c r="J822" s="77"/>
      <c r="K822" s="7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78"/>
      <c r="B823" s="78"/>
      <c r="C823" s="79"/>
      <c r="D823" s="79"/>
      <c r="E823" s="79"/>
      <c r="F823" s="79"/>
      <c r="G823" s="79"/>
      <c r="H823" s="79"/>
      <c r="I823" s="4"/>
      <c r="J823" s="77"/>
      <c r="K823" s="7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78"/>
      <c r="B824" s="78"/>
      <c r="C824" s="79"/>
      <c r="D824" s="79"/>
      <c r="E824" s="79"/>
      <c r="F824" s="79"/>
      <c r="G824" s="79"/>
      <c r="H824" s="79"/>
      <c r="I824" s="4"/>
      <c r="J824" s="77"/>
      <c r="K824" s="7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78"/>
      <c r="B825" s="78"/>
      <c r="C825" s="79"/>
      <c r="D825" s="79"/>
      <c r="E825" s="79"/>
      <c r="F825" s="79"/>
      <c r="G825" s="79"/>
      <c r="H825" s="79"/>
      <c r="I825" s="4"/>
      <c r="J825" s="77"/>
      <c r="K825" s="7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78"/>
      <c r="B826" s="78"/>
      <c r="C826" s="79"/>
      <c r="D826" s="79"/>
      <c r="E826" s="79"/>
      <c r="F826" s="79"/>
      <c r="G826" s="79"/>
      <c r="H826" s="79"/>
      <c r="I826" s="4"/>
      <c r="J826" s="77"/>
      <c r="K826" s="7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78"/>
      <c r="B827" s="78"/>
      <c r="C827" s="79"/>
      <c r="D827" s="79"/>
      <c r="E827" s="79"/>
      <c r="F827" s="79"/>
      <c r="G827" s="79"/>
      <c r="H827" s="79"/>
      <c r="I827" s="4"/>
      <c r="J827" s="77"/>
      <c r="K827" s="7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78"/>
      <c r="B828" s="78"/>
      <c r="C828" s="79"/>
      <c r="D828" s="79"/>
      <c r="E828" s="79"/>
      <c r="F828" s="79"/>
      <c r="G828" s="79"/>
      <c r="H828" s="79"/>
      <c r="I828" s="4"/>
      <c r="J828" s="77"/>
      <c r="K828" s="7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78"/>
      <c r="B829" s="78"/>
      <c r="C829" s="79"/>
      <c r="D829" s="79"/>
      <c r="E829" s="79"/>
      <c r="F829" s="79"/>
      <c r="G829" s="79"/>
      <c r="H829" s="79"/>
      <c r="I829" s="4"/>
      <c r="J829" s="77"/>
      <c r="K829" s="7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78"/>
      <c r="B830" s="78"/>
      <c r="C830" s="79"/>
      <c r="D830" s="79"/>
      <c r="E830" s="79"/>
      <c r="F830" s="79"/>
      <c r="G830" s="79"/>
      <c r="H830" s="79"/>
      <c r="I830" s="4"/>
      <c r="J830" s="77"/>
      <c r="K830" s="7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78"/>
      <c r="B831" s="78"/>
      <c r="C831" s="79"/>
      <c r="D831" s="79"/>
      <c r="E831" s="79"/>
      <c r="F831" s="79"/>
      <c r="G831" s="79"/>
      <c r="H831" s="79"/>
      <c r="I831" s="4"/>
      <c r="J831" s="77"/>
      <c r="K831" s="7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78"/>
      <c r="B832" s="78"/>
      <c r="C832" s="79"/>
      <c r="D832" s="79"/>
      <c r="E832" s="79"/>
      <c r="F832" s="79"/>
      <c r="G832" s="79"/>
      <c r="H832" s="79"/>
      <c r="I832" s="4"/>
      <c r="J832" s="77"/>
      <c r="K832" s="7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78"/>
      <c r="B833" s="78"/>
      <c r="C833" s="79"/>
      <c r="D833" s="79"/>
      <c r="E833" s="79"/>
      <c r="F833" s="79"/>
      <c r="G833" s="79"/>
      <c r="H833" s="79"/>
      <c r="I833" s="4"/>
      <c r="J833" s="77"/>
      <c r="K833" s="7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78"/>
      <c r="B834" s="78"/>
      <c r="C834" s="79"/>
      <c r="D834" s="79"/>
      <c r="E834" s="79"/>
      <c r="F834" s="79"/>
      <c r="G834" s="79"/>
      <c r="H834" s="79"/>
      <c r="I834" s="4"/>
      <c r="J834" s="77"/>
      <c r="K834" s="7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78"/>
      <c r="B835" s="78"/>
      <c r="C835" s="79"/>
      <c r="D835" s="79"/>
      <c r="E835" s="79"/>
      <c r="F835" s="79"/>
      <c r="G835" s="79"/>
      <c r="H835" s="79"/>
      <c r="I835" s="4"/>
      <c r="J835" s="77"/>
      <c r="K835" s="7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78"/>
      <c r="B836" s="78"/>
      <c r="C836" s="79"/>
      <c r="D836" s="79"/>
      <c r="E836" s="79"/>
      <c r="F836" s="79"/>
      <c r="G836" s="79"/>
      <c r="H836" s="79"/>
      <c r="I836" s="4"/>
      <c r="J836" s="77"/>
      <c r="K836" s="7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78"/>
      <c r="B837" s="78"/>
      <c r="C837" s="79"/>
      <c r="D837" s="79"/>
      <c r="E837" s="79"/>
      <c r="F837" s="79"/>
      <c r="G837" s="79"/>
      <c r="H837" s="79"/>
      <c r="I837" s="4"/>
      <c r="J837" s="77"/>
      <c r="K837" s="7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78"/>
      <c r="B838" s="78"/>
      <c r="C838" s="79"/>
      <c r="D838" s="79"/>
      <c r="E838" s="79"/>
      <c r="F838" s="79"/>
      <c r="G838" s="79"/>
      <c r="H838" s="79"/>
      <c r="I838" s="4"/>
      <c r="J838" s="77"/>
      <c r="K838" s="7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78"/>
      <c r="B839" s="78"/>
      <c r="C839" s="79"/>
      <c r="D839" s="79"/>
      <c r="E839" s="79"/>
      <c r="F839" s="79"/>
      <c r="G839" s="79"/>
      <c r="H839" s="79"/>
      <c r="I839" s="4"/>
      <c r="J839" s="77"/>
      <c r="K839" s="7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78"/>
      <c r="B840" s="78"/>
      <c r="C840" s="79"/>
      <c r="D840" s="79"/>
      <c r="E840" s="79"/>
      <c r="F840" s="79"/>
      <c r="G840" s="79"/>
      <c r="H840" s="79"/>
      <c r="I840" s="4"/>
      <c r="J840" s="77"/>
      <c r="K840" s="7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78"/>
      <c r="B841" s="78"/>
      <c r="C841" s="79"/>
      <c r="D841" s="79"/>
      <c r="E841" s="79"/>
      <c r="F841" s="79"/>
      <c r="G841" s="79"/>
      <c r="H841" s="79"/>
      <c r="I841" s="4"/>
      <c r="J841" s="77"/>
      <c r="K841" s="7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78"/>
      <c r="B842" s="78"/>
      <c r="C842" s="79"/>
      <c r="D842" s="79"/>
      <c r="E842" s="79"/>
      <c r="F842" s="79"/>
      <c r="G842" s="79"/>
      <c r="H842" s="79"/>
      <c r="I842" s="4"/>
      <c r="J842" s="77"/>
      <c r="K842" s="7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78"/>
      <c r="B843" s="78"/>
      <c r="C843" s="79"/>
      <c r="D843" s="79"/>
      <c r="E843" s="79"/>
      <c r="F843" s="79"/>
      <c r="G843" s="79"/>
      <c r="H843" s="79"/>
      <c r="I843" s="4"/>
      <c r="J843" s="77"/>
      <c r="K843" s="7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78"/>
      <c r="B844" s="78"/>
      <c r="C844" s="79"/>
      <c r="D844" s="79"/>
      <c r="E844" s="79"/>
      <c r="F844" s="79"/>
      <c r="G844" s="79"/>
      <c r="H844" s="79"/>
      <c r="I844" s="4"/>
      <c r="J844" s="77"/>
      <c r="K844" s="7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78"/>
      <c r="B845" s="78"/>
      <c r="C845" s="79"/>
      <c r="D845" s="79"/>
      <c r="E845" s="79"/>
      <c r="F845" s="79"/>
      <c r="G845" s="79"/>
      <c r="H845" s="79"/>
      <c r="I845" s="4"/>
      <c r="J845" s="77"/>
      <c r="K845" s="7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78"/>
      <c r="B846" s="78"/>
      <c r="C846" s="79"/>
      <c r="D846" s="79"/>
      <c r="E846" s="79"/>
      <c r="F846" s="79"/>
      <c r="G846" s="79"/>
      <c r="H846" s="79"/>
      <c r="I846" s="4"/>
      <c r="J846" s="77"/>
      <c r="K846" s="7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78"/>
      <c r="B847" s="78"/>
      <c r="C847" s="79"/>
      <c r="D847" s="79"/>
      <c r="E847" s="79"/>
      <c r="F847" s="79"/>
      <c r="G847" s="79"/>
      <c r="H847" s="79"/>
      <c r="I847" s="4"/>
      <c r="J847" s="77"/>
      <c r="K847" s="7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78"/>
      <c r="B848" s="78"/>
      <c r="C848" s="79"/>
      <c r="D848" s="79"/>
      <c r="E848" s="79"/>
      <c r="F848" s="79"/>
      <c r="G848" s="79"/>
      <c r="H848" s="79"/>
      <c r="I848" s="4"/>
      <c r="J848" s="77"/>
      <c r="K848" s="7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78"/>
      <c r="B849" s="78"/>
      <c r="C849" s="79"/>
      <c r="D849" s="79"/>
      <c r="E849" s="79"/>
      <c r="F849" s="79"/>
      <c r="G849" s="79"/>
      <c r="H849" s="79"/>
      <c r="I849" s="4"/>
      <c r="J849" s="77"/>
      <c r="K849" s="7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78"/>
      <c r="B850" s="78"/>
      <c r="C850" s="79"/>
      <c r="D850" s="79"/>
      <c r="E850" s="79"/>
      <c r="F850" s="79"/>
      <c r="G850" s="79"/>
      <c r="H850" s="79"/>
      <c r="I850" s="4"/>
      <c r="J850" s="77"/>
      <c r="K850" s="7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78"/>
      <c r="B851" s="78"/>
      <c r="C851" s="79"/>
      <c r="D851" s="79"/>
      <c r="E851" s="79"/>
      <c r="F851" s="79"/>
      <c r="G851" s="79"/>
      <c r="H851" s="79"/>
      <c r="I851" s="4"/>
      <c r="J851" s="77"/>
      <c r="K851" s="7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78"/>
      <c r="B852" s="78"/>
      <c r="C852" s="79"/>
      <c r="D852" s="79"/>
      <c r="E852" s="79"/>
      <c r="F852" s="79"/>
      <c r="G852" s="79"/>
      <c r="H852" s="79"/>
      <c r="I852" s="4"/>
      <c r="J852" s="77"/>
      <c r="K852" s="7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78"/>
      <c r="B853" s="78"/>
      <c r="C853" s="79"/>
      <c r="D853" s="79"/>
      <c r="E853" s="79"/>
      <c r="F853" s="79"/>
      <c r="G853" s="79"/>
      <c r="H853" s="79"/>
      <c r="I853" s="4"/>
      <c r="J853" s="77"/>
      <c r="K853" s="7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78"/>
      <c r="B854" s="78"/>
      <c r="C854" s="79"/>
      <c r="D854" s="79"/>
      <c r="E854" s="79"/>
      <c r="F854" s="79"/>
      <c r="G854" s="79"/>
      <c r="H854" s="79"/>
      <c r="I854" s="4"/>
      <c r="J854" s="77"/>
      <c r="K854" s="7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78"/>
      <c r="B855" s="78"/>
      <c r="C855" s="79"/>
      <c r="D855" s="79"/>
      <c r="E855" s="79"/>
      <c r="F855" s="79"/>
      <c r="G855" s="79"/>
      <c r="H855" s="79"/>
      <c r="I855" s="4"/>
      <c r="J855" s="77"/>
      <c r="K855" s="7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78"/>
      <c r="B856" s="78"/>
      <c r="C856" s="79"/>
      <c r="D856" s="79"/>
      <c r="E856" s="79"/>
      <c r="F856" s="79"/>
      <c r="G856" s="79"/>
      <c r="H856" s="79"/>
      <c r="I856" s="4"/>
      <c r="J856" s="77"/>
      <c r="K856" s="7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78"/>
      <c r="B857" s="78"/>
      <c r="C857" s="79"/>
      <c r="D857" s="79"/>
      <c r="E857" s="79"/>
      <c r="F857" s="79"/>
      <c r="G857" s="79"/>
      <c r="H857" s="79"/>
      <c r="I857" s="4"/>
      <c r="J857" s="77"/>
      <c r="K857" s="7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78"/>
      <c r="B858" s="78"/>
      <c r="C858" s="79"/>
      <c r="D858" s="79"/>
      <c r="E858" s="79"/>
      <c r="F858" s="79"/>
      <c r="G858" s="79"/>
      <c r="H858" s="79"/>
      <c r="I858" s="4"/>
      <c r="J858" s="77"/>
      <c r="K858" s="7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78"/>
      <c r="B859" s="78"/>
      <c r="C859" s="79"/>
      <c r="D859" s="79"/>
      <c r="E859" s="79"/>
      <c r="F859" s="79"/>
      <c r="G859" s="79"/>
      <c r="H859" s="79"/>
      <c r="I859" s="4"/>
      <c r="J859" s="77"/>
      <c r="K859" s="7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78"/>
      <c r="B860" s="78"/>
      <c r="C860" s="79"/>
      <c r="D860" s="79"/>
      <c r="E860" s="79"/>
      <c r="F860" s="79"/>
      <c r="G860" s="79"/>
      <c r="H860" s="79"/>
      <c r="I860" s="4"/>
      <c r="J860" s="77"/>
      <c r="K860" s="7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78"/>
      <c r="B861" s="78"/>
      <c r="C861" s="79"/>
      <c r="D861" s="79"/>
      <c r="E861" s="79"/>
      <c r="F861" s="79"/>
      <c r="G861" s="79"/>
      <c r="H861" s="79"/>
      <c r="I861" s="4"/>
      <c r="J861" s="77"/>
      <c r="K861" s="7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78"/>
      <c r="B862" s="78"/>
      <c r="C862" s="79"/>
      <c r="D862" s="79"/>
      <c r="E862" s="79"/>
      <c r="F862" s="79"/>
      <c r="G862" s="79"/>
      <c r="H862" s="79"/>
      <c r="I862" s="4"/>
      <c r="J862" s="77"/>
      <c r="K862" s="7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78"/>
      <c r="B863" s="78"/>
      <c r="C863" s="79"/>
      <c r="D863" s="79"/>
      <c r="E863" s="79"/>
      <c r="F863" s="79"/>
      <c r="G863" s="79"/>
      <c r="H863" s="79"/>
      <c r="I863" s="4"/>
      <c r="J863" s="77"/>
      <c r="K863" s="7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78"/>
      <c r="B864" s="78"/>
      <c r="C864" s="79"/>
      <c r="D864" s="79"/>
      <c r="E864" s="79"/>
      <c r="F864" s="79"/>
      <c r="G864" s="79"/>
      <c r="H864" s="79"/>
      <c r="I864" s="4"/>
      <c r="J864" s="77"/>
      <c r="K864" s="7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78"/>
      <c r="B865" s="78"/>
      <c r="C865" s="79"/>
      <c r="D865" s="79"/>
      <c r="E865" s="79"/>
      <c r="F865" s="79"/>
      <c r="G865" s="79"/>
      <c r="H865" s="79"/>
      <c r="I865" s="4"/>
      <c r="J865" s="77"/>
      <c r="K865" s="7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78"/>
      <c r="B866" s="78"/>
      <c r="C866" s="79"/>
      <c r="D866" s="79"/>
      <c r="E866" s="79"/>
      <c r="F866" s="79"/>
      <c r="G866" s="79"/>
      <c r="H866" s="79"/>
      <c r="I866" s="4"/>
      <c r="J866" s="77"/>
      <c r="K866" s="7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78"/>
      <c r="B867" s="78"/>
      <c r="C867" s="79"/>
      <c r="D867" s="79"/>
      <c r="E867" s="79"/>
      <c r="F867" s="79"/>
      <c r="G867" s="79"/>
      <c r="H867" s="79"/>
      <c r="I867" s="4"/>
      <c r="J867" s="77"/>
      <c r="K867" s="7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78"/>
      <c r="B868" s="78"/>
      <c r="C868" s="79"/>
      <c r="D868" s="79"/>
      <c r="E868" s="79"/>
      <c r="F868" s="79"/>
      <c r="G868" s="79"/>
      <c r="H868" s="79"/>
      <c r="I868" s="4"/>
      <c r="J868" s="77"/>
      <c r="K868" s="7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78"/>
      <c r="B869" s="78"/>
      <c r="C869" s="79"/>
      <c r="D869" s="79"/>
      <c r="E869" s="79"/>
      <c r="F869" s="79"/>
      <c r="G869" s="79"/>
      <c r="H869" s="79"/>
      <c r="I869" s="4"/>
      <c r="J869" s="77"/>
      <c r="K869" s="7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78"/>
      <c r="B870" s="78"/>
      <c r="C870" s="79"/>
      <c r="D870" s="79"/>
      <c r="E870" s="79"/>
      <c r="F870" s="79"/>
      <c r="G870" s="79"/>
      <c r="H870" s="79"/>
      <c r="I870" s="4"/>
      <c r="J870" s="77"/>
      <c r="K870" s="7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78"/>
      <c r="B871" s="78"/>
      <c r="C871" s="79"/>
      <c r="D871" s="79"/>
      <c r="E871" s="79"/>
      <c r="F871" s="79"/>
      <c r="G871" s="79"/>
      <c r="H871" s="79"/>
      <c r="I871" s="4"/>
      <c r="J871" s="77"/>
      <c r="K871" s="7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78"/>
      <c r="B872" s="78"/>
      <c r="C872" s="79"/>
      <c r="D872" s="79"/>
      <c r="E872" s="79"/>
      <c r="F872" s="79"/>
      <c r="G872" s="79"/>
      <c r="H872" s="79"/>
      <c r="I872" s="4"/>
      <c r="J872" s="77"/>
      <c r="K872" s="7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78"/>
      <c r="B873" s="78"/>
      <c r="C873" s="79"/>
      <c r="D873" s="79"/>
      <c r="E873" s="79"/>
      <c r="F873" s="79"/>
      <c r="G873" s="79"/>
      <c r="H873" s="79"/>
      <c r="I873" s="4"/>
      <c r="J873" s="77"/>
      <c r="K873" s="7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78"/>
      <c r="B874" s="78"/>
      <c r="C874" s="79"/>
      <c r="D874" s="79"/>
      <c r="E874" s="79"/>
      <c r="F874" s="79"/>
      <c r="G874" s="79"/>
      <c r="H874" s="79"/>
      <c r="I874" s="4"/>
      <c r="J874" s="77"/>
      <c r="K874" s="7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78"/>
      <c r="B875" s="78"/>
      <c r="C875" s="79"/>
      <c r="D875" s="79"/>
      <c r="E875" s="79"/>
      <c r="F875" s="79"/>
      <c r="G875" s="79"/>
      <c r="H875" s="79"/>
      <c r="I875" s="4"/>
      <c r="J875" s="77"/>
      <c r="K875" s="7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78"/>
      <c r="B876" s="78"/>
      <c r="C876" s="79"/>
      <c r="D876" s="79"/>
      <c r="E876" s="79"/>
      <c r="F876" s="79"/>
      <c r="G876" s="79"/>
      <c r="H876" s="79"/>
      <c r="I876" s="4"/>
      <c r="J876" s="77"/>
      <c r="K876" s="7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78"/>
      <c r="B877" s="78"/>
      <c r="C877" s="79"/>
      <c r="D877" s="79"/>
      <c r="E877" s="79"/>
      <c r="F877" s="79"/>
      <c r="G877" s="79"/>
      <c r="H877" s="79"/>
      <c r="I877" s="4"/>
      <c r="J877" s="77"/>
      <c r="K877" s="7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78"/>
      <c r="B878" s="78"/>
      <c r="C878" s="79"/>
      <c r="D878" s="79"/>
      <c r="E878" s="79"/>
      <c r="F878" s="79"/>
      <c r="G878" s="79"/>
      <c r="H878" s="79"/>
      <c r="I878" s="4"/>
      <c r="J878" s="77"/>
      <c r="K878" s="7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78"/>
      <c r="B879" s="78"/>
      <c r="C879" s="79"/>
      <c r="D879" s="79"/>
      <c r="E879" s="79"/>
      <c r="F879" s="79"/>
      <c r="G879" s="79"/>
      <c r="H879" s="79"/>
      <c r="I879" s="4"/>
      <c r="J879" s="77"/>
      <c r="K879" s="7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78"/>
      <c r="B880" s="78"/>
      <c r="C880" s="79"/>
      <c r="D880" s="79"/>
      <c r="E880" s="79"/>
      <c r="F880" s="79"/>
      <c r="G880" s="79"/>
      <c r="H880" s="79"/>
      <c r="I880" s="4"/>
      <c r="J880" s="77"/>
      <c r="K880" s="7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78"/>
      <c r="B881" s="78"/>
      <c r="C881" s="79"/>
      <c r="D881" s="79"/>
      <c r="E881" s="79"/>
      <c r="F881" s="79"/>
      <c r="G881" s="79"/>
      <c r="H881" s="79"/>
      <c r="I881" s="4"/>
      <c r="J881" s="77"/>
      <c r="K881" s="7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78"/>
      <c r="B882" s="78"/>
      <c r="C882" s="79"/>
      <c r="D882" s="79"/>
      <c r="E882" s="79"/>
      <c r="F882" s="79"/>
      <c r="G882" s="79"/>
      <c r="H882" s="79"/>
      <c r="I882" s="4"/>
      <c r="J882" s="77"/>
      <c r="K882" s="7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78"/>
      <c r="B883" s="78"/>
      <c r="C883" s="79"/>
      <c r="D883" s="79"/>
      <c r="E883" s="79"/>
      <c r="F883" s="79"/>
      <c r="G883" s="79"/>
      <c r="H883" s="79"/>
      <c r="I883" s="4"/>
      <c r="J883" s="77"/>
      <c r="K883" s="7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78"/>
      <c r="B884" s="78"/>
      <c r="C884" s="79"/>
      <c r="D884" s="79"/>
      <c r="E884" s="79"/>
      <c r="F884" s="79"/>
      <c r="G884" s="79"/>
      <c r="H884" s="79"/>
      <c r="I884" s="4"/>
      <c r="J884" s="77"/>
      <c r="K884" s="7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78"/>
      <c r="B885" s="78"/>
      <c r="C885" s="79"/>
      <c r="D885" s="79"/>
      <c r="E885" s="79"/>
      <c r="F885" s="79"/>
      <c r="G885" s="79"/>
      <c r="H885" s="79"/>
      <c r="I885" s="4"/>
      <c r="J885" s="77"/>
      <c r="K885" s="7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78"/>
      <c r="B886" s="78"/>
      <c r="C886" s="79"/>
      <c r="D886" s="79"/>
      <c r="E886" s="79"/>
      <c r="F886" s="79"/>
      <c r="G886" s="79"/>
      <c r="H886" s="79"/>
      <c r="I886" s="4"/>
      <c r="J886" s="77"/>
      <c r="K886" s="7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78"/>
      <c r="B887" s="78"/>
      <c r="C887" s="79"/>
      <c r="D887" s="79"/>
      <c r="E887" s="79"/>
      <c r="F887" s="79"/>
      <c r="G887" s="79"/>
      <c r="H887" s="79"/>
      <c r="I887" s="4"/>
      <c r="J887" s="77"/>
      <c r="K887" s="7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78"/>
      <c r="B888" s="78"/>
      <c r="C888" s="79"/>
      <c r="D888" s="79"/>
      <c r="E888" s="79"/>
      <c r="F888" s="79"/>
      <c r="G888" s="79"/>
      <c r="H888" s="79"/>
      <c r="I888" s="4"/>
      <c r="J888" s="77"/>
      <c r="K888" s="7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78"/>
      <c r="B889" s="78"/>
      <c r="C889" s="79"/>
      <c r="D889" s="79"/>
      <c r="E889" s="79"/>
      <c r="F889" s="79"/>
      <c r="G889" s="79"/>
      <c r="H889" s="79"/>
      <c r="I889" s="4"/>
      <c r="J889" s="77"/>
      <c r="K889" s="7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78"/>
      <c r="B890" s="78"/>
      <c r="C890" s="79"/>
      <c r="D890" s="79"/>
      <c r="E890" s="79"/>
      <c r="F890" s="79"/>
      <c r="G890" s="79"/>
      <c r="H890" s="79"/>
      <c r="I890" s="4"/>
      <c r="J890" s="77"/>
      <c r="K890" s="7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78"/>
      <c r="B891" s="78"/>
      <c r="C891" s="79"/>
      <c r="D891" s="79"/>
      <c r="E891" s="79"/>
      <c r="F891" s="79"/>
      <c r="G891" s="79"/>
      <c r="H891" s="79"/>
      <c r="I891" s="4"/>
      <c r="J891" s="77"/>
      <c r="K891" s="7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78"/>
      <c r="B892" s="78"/>
      <c r="C892" s="79"/>
      <c r="D892" s="79"/>
      <c r="E892" s="79"/>
      <c r="F892" s="79"/>
      <c r="G892" s="79"/>
      <c r="H892" s="79"/>
      <c r="I892" s="4"/>
      <c r="J892" s="77"/>
      <c r="K892" s="7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78"/>
      <c r="B893" s="78"/>
      <c r="C893" s="79"/>
      <c r="D893" s="79"/>
      <c r="E893" s="79"/>
      <c r="F893" s="79"/>
      <c r="G893" s="79"/>
      <c r="H893" s="79"/>
      <c r="I893" s="4"/>
      <c r="J893" s="77"/>
      <c r="K893" s="7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78"/>
      <c r="B894" s="78"/>
      <c r="C894" s="79"/>
      <c r="D894" s="79"/>
      <c r="E894" s="79"/>
      <c r="F894" s="79"/>
      <c r="G894" s="79"/>
      <c r="H894" s="79"/>
      <c r="I894" s="4"/>
      <c r="J894" s="77"/>
      <c r="K894" s="7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78"/>
      <c r="B895" s="78"/>
      <c r="C895" s="79"/>
      <c r="D895" s="79"/>
      <c r="E895" s="79"/>
      <c r="F895" s="79"/>
      <c r="G895" s="79"/>
      <c r="H895" s="79"/>
      <c r="I895" s="4"/>
      <c r="J895" s="77"/>
      <c r="K895" s="7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78"/>
      <c r="B896" s="78"/>
      <c r="C896" s="79"/>
      <c r="D896" s="79"/>
      <c r="E896" s="79"/>
      <c r="F896" s="79"/>
      <c r="G896" s="79"/>
      <c r="H896" s="79"/>
      <c r="I896" s="4"/>
      <c r="J896" s="77"/>
      <c r="K896" s="7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78"/>
      <c r="B897" s="78"/>
      <c r="C897" s="79"/>
      <c r="D897" s="79"/>
      <c r="E897" s="79"/>
      <c r="F897" s="79"/>
      <c r="G897" s="79"/>
      <c r="H897" s="79"/>
      <c r="I897" s="4"/>
      <c r="J897" s="77"/>
      <c r="K897" s="7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78"/>
      <c r="B898" s="78"/>
      <c r="C898" s="79"/>
      <c r="D898" s="79"/>
      <c r="E898" s="79"/>
      <c r="F898" s="79"/>
      <c r="G898" s="79"/>
      <c r="H898" s="79"/>
      <c r="I898" s="4"/>
      <c r="J898" s="77"/>
      <c r="K898" s="7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78"/>
      <c r="B899" s="78"/>
      <c r="C899" s="79"/>
      <c r="D899" s="79"/>
      <c r="E899" s="79"/>
      <c r="F899" s="79"/>
      <c r="G899" s="79"/>
      <c r="H899" s="79"/>
      <c r="I899" s="4"/>
      <c r="J899" s="77"/>
      <c r="K899" s="7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78"/>
      <c r="B900" s="78"/>
      <c r="C900" s="79"/>
      <c r="D900" s="79"/>
      <c r="E900" s="79"/>
      <c r="F900" s="79"/>
      <c r="G900" s="79"/>
      <c r="H900" s="79"/>
      <c r="I900" s="4"/>
      <c r="J900" s="77"/>
      <c r="K900" s="7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78"/>
      <c r="B901" s="78"/>
      <c r="C901" s="79"/>
      <c r="D901" s="79"/>
      <c r="E901" s="79"/>
      <c r="F901" s="79"/>
      <c r="G901" s="79"/>
      <c r="H901" s="79"/>
      <c r="I901" s="4"/>
      <c r="J901" s="77"/>
      <c r="K901" s="7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78"/>
      <c r="B902" s="78"/>
      <c r="C902" s="79"/>
      <c r="D902" s="79"/>
      <c r="E902" s="79"/>
      <c r="F902" s="79"/>
      <c r="G902" s="79"/>
      <c r="H902" s="79"/>
      <c r="I902" s="4"/>
      <c r="J902" s="77"/>
      <c r="K902" s="7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78"/>
      <c r="B903" s="78"/>
      <c r="C903" s="79"/>
      <c r="D903" s="79"/>
      <c r="E903" s="79"/>
      <c r="F903" s="79"/>
      <c r="G903" s="79"/>
      <c r="H903" s="79"/>
      <c r="I903" s="4"/>
      <c r="J903" s="77"/>
      <c r="K903" s="7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78"/>
      <c r="B904" s="78"/>
      <c r="C904" s="79"/>
      <c r="D904" s="79"/>
      <c r="E904" s="79"/>
      <c r="F904" s="79"/>
      <c r="G904" s="79"/>
      <c r="H904" s="79"/>
      <c r="I904" s="4"/>
      <c r="J904" s="77"/>
      <c r="K904" s="7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78"/>
      <c r="B905" s="78"/>
      <c r="C905" s="79"/>
      <c r="D905" s="79"/>
      <c r="E905" s="79"/>
      <c r="F905" s="79"/>
      <c r="G905" s="79"/>
      <c r="H905" s="79"/>
      <c r="I905" s="4"/>
      <c r="J905" s="77"/>
      <c r="K905" s="7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78"/>
      <c r="B906" s="78"/>
      <c r="C906" s="79"/>
      <c r="D906" s="79"/>
      <c r="E906" s="79"/>
      <c r="F906" s="79"/>
      <c r="G906" s="79"/>
      <c r="H906" s="79"/>
      <c r="I906" s="4"/>
      <c r="J906" s="77"/>
      <c r="K906" s="7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78"/>
      <c r="B907" s="78"/>
      <c r="C907" s="79"/>
      <c r="D907" s="79"/>
      <c r="E907" s="79"/>
      <c r="F907" s="79"/>
      <c r="G907" s="79"/>
      <c r="H907" s="79"/>
      <c r="I907" s="4"/>
      <c r="J907" s="77"/>
      <c r="K907" s="7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78"/>
      <c r="B908" s="78"/>
      <c r="C908" s="79"/>
      <c r="D908" s="79"/>
      <c r="E908" s="79"/>
      <c r="F908" s="79"/>
      <c r="G908" s="79"/>
      <c r="H908" s="79"/>
      <c r="I908" s="4"/>
      <c r="J908" s="77"/>
      <c r="K908" s="7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78"/>
      <c r="B909" s="78"/>
      <c r="C909" s="79"/>
      <c r="D909" s="79"/>
      <c r="E909" s="79"/>
      <c r="F909" s="79"/>
      <c r="G909" s="79"/>
      <c r="H909" s="79"/>
      <c r="I909" s="4"/>
      <c r="J909" s="77"/>
      <c r="K909" s="7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78"/>
      <c r="B910" s="78"/>
      <c r="C910" s="79"/>
      <c r="D910" s="79"/>
      <c r="E910" s="79"/>
      <c r="F910" s="79"/>
      <c r="G910" s="79"/>
      <c r="H910" s="79"/>
      <c r="I910" s="4"/>
      <c r="J910" s="77"/>
      <c r="K910" s="7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78"/>
      <c r="B911" s="78"/>
      <c r="C911" s="79"/>
      <c r="D911" s="79"/>
      <c r="E911" s="79"/>
      <c r="F911" s="79"/>
      <c r="G911" s="79"/>
      <c r="H911" s="79"/>
      <c r="I911" s="4"/>
      <c r="J911" s="77"/>
      <c r="K911" s="7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78"/>
      <c r="B912" s="78"/>
      <c r="C912" s="79"/>
      <c r="D912" s="79"/>
      <c r="E912" s="79"/>
      <c r="F912" s="79"/>
      <c r="G912" s="79"/>
      <c r="H912" s="79"/>
      <c r="I912" s="4"/>
      <c r="J912" s="77"/>
      <c r="K912" s="7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78"/>
      <c r="B913" s="78"/>
      <c r="C913" s="79"/>
      <c r="D913" s="79"/>
      <c r="E913" s="79"/>
      <c r="F913" s="79"/>
      <c r="G913" s="79"/>
      <c r="H913" s="79"/>
      <c r="I913" s="4"/>
      <c r="J913" s="77"/>
      <c r="K913" s="7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78"/>
      <c r="B914" s="78"/>
      <c r="C914" s="79"/>
      <c r="D914" s="79"/>
      <c r="E914" s="79"/>
      <c r="F914" s="79"/>
      <c r="G914" s="79"/>
      <c r="H914" s="79"/>
      <c r="I914" s="4"/>
      <c r="J914" s="77"/>
      <c r="K914" s="7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78"/>
      <c r="B915" s="78"/>
      <c r="C915" s="79"/>
      <c r="D915" s="79"/>
      <c r="E915" s="79"/>
      <c r="F915" s="79"/>
      <c r="G915" s="79"/>
      <c r="H915" s="79"/>
      <c r="I915" s="4"/>
      <c r="J915" s="77"/>
      <c r="K915" s="7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78"/>
      <c r="B916" s="78"/>
      <c r="C916" s="79"/>
      <c r="D916" s="79"/>
      <c r="E916" s="79"/>
      <c r="F916" s="79"/>
      <c r="G916" s="79"/>
      <c r="H916" s="79"/>
      <c r="I916" s="4"/>
      <c r="J916" s="77"/>
      <c r="K916" s="7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78"/>
      <c r="B917" s="78"/>
      <c r="C917" s="79"/>
      <c r="D917" s="79"/>
      <c r="E917" s="79"/>
      <c r="F917" s="79"/>
      <c r="G917" s="79"/>
      <c r="H917" s="79"/>
      <c r="I917" s="4"/>
      <c r="J917" s="77"/>
      <c r="K917" s="7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78"/>
      <c r="B918" s="78"/>
      <c r="C918" s="79"/>
      <c r="D918" s="79"/>
      <c r="E918" s="79"/>
      <c r="F918" s="79"/>
      <c r="G918" s="79"/>
      <c r="H918" s="79"/>
      <c r="I918" s="4"/>
      <c r="J918" s="77"/>
      <c r="K918" s="7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78"/>
      <c r="B919" s="78"/>
      <c r="C919" s="79"/>
      <c r="D919" s="79"/>
      <c r="E919" s="79"/>
      <c r="F919" s="79"/>
      <c r="G919" s="79"/>
      <c r="H919" s="79"/>
      <c r="I919" s="4"/>
      <c r="J919" s="77"/>
      <c r="K919" s="7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78"/>
      <c r="B920" s="78"/>
      <c r="C920" s="79"/>
      <c r="D920" s="79"/>
      <c r="E920" s="79"/>
      <c r="F920" s="79"/>
      <c r="G920" s="79"/>
      <c r="H920" s="79"/>
      <c r="I920" s="4"/>
      <c r="J920" s="77"/>
      <c r="K920" s="7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78"/>
      <c r="B921" s="78"/>
      <c r="C921" s="79"/>
      <c r="D921" s="79"/>
      <c r="E921" s="79"/>
      <c r="F921" s="79"/>
      <c r="G921" s="79"/>
      <c r="H921" s="79"/>
      <c r="I921" s="4"/>
      <c r="J921" s="77"/>
      <c r="K921" s="7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78"/>
      <c r="B922" s="78"/>
      <c r="C922" s="79"/>
      <c r="D922" s="79"/>
      <c r="E922" s="79"/>
      <c r="F922" s="79"/>
      <c r="G922" s="79"/>
      <c r="H922" s="79"/>
      <c r="I922" s="4"/>
      <c r="J922" s="77"/>
      <c r="K922" s="7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78"/>
      <c r="B923" s="78"/>
      <c r="C923" s="79"/>
      <c r="D923" s="79"/>
      <c r="E923" s="79"/>
      <c r="F923" s="79"/>
      <c r="G923" s="79"/>
      <c r="H923" s="79"/>
      <c r="I923" s="4"/>
      <c r="J923" s="77"/>
      <c r="K923" s="7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78"/>
      <c r="B924" s="78"/>
      <c r="C924" s="79"/>
      <c r="D924" s="79"/>
      <c r="E924" s="79"/>
      <c r="F924" s="79"/>
      <c r="G924" s="79"/>
      <c r="H924" s="79"/>
      <c r="I924" s="4"/>
      <c r="J924" s="77"/>
      <c r="K924" s="7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78"/>
      <c r="B925" s="78"/>
      <c r="C925" s="79"/>
      <c r="D925" s="79"/>
      <c r="E925" s="79"/>
      <c r="F925" s="79"/>
      <c r="G925" s="79"/>
      <c r="H925" s="79"/>
      <c r="I925" s="4"/>
      <c r="J925" s="77"/>
      <c r="K925" s="7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78"/>
      <c r="B926" s="78"/>
      <c r="C926" s="79"/>
      <c r="D926" s="79"/>
      <c r="E926" s="79"/>
      <c r="F926" s="79"/>
      <c r="G926" s="79"/>
      <c r="H926" s="79"/>
      <c r="I926" s="4"/>
      <c r="J926" s="77"/>
      <c r="K926" s="7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78"/>
      <c r="B927" s="78"/>
      <c r="C927" s="79"/>
      <c r="D927" s="79"/>
      <c r="E927" s="79"/>
      <c r="F927" s="79"/>
      <c r="G927" s="79"/>
      <c r="H927" s="79"/>
      <c r="I927" s="4"/>
      <c r="J927" s="77"/>
      <c r="K927" s="7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78"/>
      <c r="B928" s="78"/>
      <c r="C928" s="79"/>
      <c r="D928" s="79"/>
      <c r="E928" s="79"/>
      <c r="F928" s="79"/>
      <c r="G928" s="79"/>
      <c r="H928" s="79"/>
      <c r="I928" s="4"/>
      <c r="J928" s="77"/>
      <c r="K928" s="7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78"/>
      <c r="B929" s="78"/>
      <c r="C929" s="79"/>
      <c r="D929" s="79"/>
      <c r="E929" s="79"/>
      <c r="F929" s="79"/>
      <c r="G929" s="79"/>
      <c r="H929" s="79"/>
      <c r="I929" s="4"/>
      <c r="J929" s="77"/>
      <c r="K929" s="7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78"/>
      <c r="B930" s="78"/>
      <c r="C930" s="79"/>
      <c r="D930" s="79"/>
      <c r="E930" s="79"/>
      <c r="F930" s="79"/>
      <c r="G930" s="79"/>
      <c r="H930" s="79"/>
      <c r="I930" s="4"/>
      <c r="J930" s="77"/>
      <c r="K930" s="7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78"/>
      <c r="B931" s="78"/>
      <c r="C931" s="79"/>
      <c r="D931" s="79"/>
      <c r="E931" s="79"/>
      <c r="F931" s="79"/>
      <c r="G931" s="79"/>
      <c r="H931" s="79"/>
      <c r="I931" s="4"/>
      <c r="J931" s="77"/>
      <c r="K931" s="7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78"/>
      <c r="B932" s="78"/>
      <c r="C932" s="79"/>
      <c r="D932" s="79"/>
      <c r="E932" s="79"/>
      <c r="F932" s="79"/>
      <c r="G932" s="79"/>
      <c r="H932" s="79"/>
      <c r="I932" s="4"/>
      <c r="J932" s="77"/>
      <c r="K932" s="7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78"/>
      <c r="B933" s="78"/>
      <c r="C933" s="79"/>
      <c r="D933" s="79"/>
      <c r="E933" s="79"/>
      <c r="F933" s="79"/>
      <c r="G933" s="79"/>
      <c r="H933" s="79"/>
      <c r="I933" s="4"/>
      <c r="J933" s="77"/>
      <c r="K933" s="7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78"/>
      <c r="B934" s="78"/>
      <c r="C934" s="79"/>
      <c r="D934" s="79"/>
      <c r="E934" s="79"/>
      <c r="F934" s="79"/>
      <c r="G934" s="79"/>
      <c r="H934" s="79"/>
      <c r="I934" s="4"/>
      <c r="J934" s="77"/>
      <c r="K934" s="7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78"/>
      <c r="B935" s="78"/>
      <c r="C935" s="79"/>
      <c r="D935" s="79"/>
      <c r="E935" s="79"/>
      <c r="F935" s="79"/>
      <c r="G935" s="79"/>
      <c r="H935" s="79"/>
      <c r="I935" s="4"/>
      <c r="J935" s="77"/>
      <c r="K935" s="7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78"/>
      <c r="B936" s="78"/>
      <c r="C936" s="79"/>
      <c r="D936" s="79"/>
      <c r="E936" s="79"/>
      <c r="F936" s="79"/>
      <c r="G936" s="79"/>
      <c r="H936" s="79"/>
      <c r="I936" s="4"/>
      <c r="J936" s="77"/>
      <c r="K936" s="7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78"/>
      <c r="B937" s="78"/>
      <c r="C937" s="79"/>
      <c r="D937" s="79"/>
      <c r="E937" s="79"/>
      <c r="F937" s="79"/>
      <c r="G937" s="79"/>
      <c r="H937" s="79"/>
      <c r="I937" s="4"/>
      <c r="J937" s="77"/>
      <c r="K937" s="7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78"/>
      <c r="B938" s="78"/>
      <c r="C938" s="79"/>
      <c r="D938" s="79"/>
      <c r="E938" s="79"/>
      <c r="F938" s="79"/>
      <c r="G938" s="79"/>
      <c r="H938" s="79"/>
      <c r="I938" s="4"/>
      <c r="J938" s="77"/>
      <c r="K938" s="7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78"/>
      <c r="B939" s="78"/>
      <c r="C939" s="79"/>
      <c r="D939" s="79"/>
      <c r="E939" s="79"/>
      <c r="F939" s="79"/>
      <c r="G939" s="79"/>
      <c r="H939" s="79"/>
      <c r="I939" s="4"/>
      <c r="J939" s="77"/>
      <c r="K939" s="7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78"/>
      <c r="B940" s="78"/>
      <c r="C940" s="79"/>
      <c r="D940" s="79"/>
      <c r="E940" s="79"/>
      <c r="F940" s="79"/>
      <c r="G940" s="79"/>
      <c r="H940" s="79"/>
      <c r="I940" s="4"/>
      <c r="J940" s="77"/>
      <c r="K940" s="7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78"/>
      <c r="B941" s="78"/>
      <c r="C941" s="79"/>
      <c r="D941" s="79"/>
      <c r="E941" s="79"/>
      <c r="F941" s="79"/>
      <c r="G941" s="79"/>
      <c r="H941" s="79"/>
      <c r="I941" s="4"/>
      <c r="J941" s="77"/>
      <c r="K941" s="7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78"/>
      <c r="B942" s="78"/>
      <c r="C942" s="79"/>
      <c r="D942" s="79"/>
      <c r="E942" s="79"/>
      <c r="F942" s="79"/>
      <c r="G942" s="79"/>
      <c r="H942" s="79"/>
      <c r="I942" s="4"/>
      <c r="J942" s="77"/>
      <c r="K942" s="7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78"/>
      <c r="B943" s="78"/>
      <c r="C943" s="79"/>
      <c r="D943" s="79"/>
      <c r="E943" s="79"/>
      <c r="F943" s="79"/>
      <c r="G943" s="79"/>
      <c r="H943" s="79"/>
      <c r="I943" s="4"/>
      <c r="J943" s="77"/>
      <c r="K943" s="7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78"/>
      <c r="B944" s="78"/>
      <c r="C944" s="79"/>
      <c r="D944" s="79"/>
      <c r="E944" s="79"/>
      <c r="F944" s="79"/>
      <c r="G944" s="79"/>
      <c r="H944" s="79"/>
      <c r="I944" s="4"/>
      <c r="J944" s="77"/>
      <c r="K944" s="7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78"/>
      <c r="B945" s="78"/>
      <c r="C945" s="79"/>
      <c r="D945" s="79"/>
      <c r="E945" s="79"/>
      <c r="F945" s="79"/>
      <c r="G945" s="79"/>
      <c r="H945" s="79"/>
      <c r="I945" s="4"/>
      <c r="J945" s="77"/>
      <c r="K945" s="7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78"/>
      <c r="B946" s="78"/>
      <c r="C946" s="79"/>
      <c r="D946" s="79"/>
      <c r="E946" s="79"/>
      <c r="F946" s="79"/>
      <c r="G946" s="79"/>
      <c r="H946" s="79"/>
      <c r="I946" s="4"/>
      <c r="J946" s="77"/>
      <c r="K946" s="7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78"/>
      <c r="B947" s="78"/>
      <c r="C947" s="79"/>
      <c r="D947" s="79"/>
      <c r="E947" s="79"/>
      <c r="F947" s="79"/>
      <c r="G947" s="79"/>
      <c r="H947" s="79"/>
      <c r="I947" s="4"/>
      <c r="J947" s="77"/>
      <c r="K947" s="7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78"/>
      <c r="B948" s="78"/>
      <c r="C948" s="79"/>
      <c r="D948" s="79"/>
      <c r="E948" s="79"/>
      <c r="F948" s="79"/>
      <c r="G948" s="79"/>
      <c r="H948" s="79"/>
      <c r="I948" s="4"/>
      <c r="J948" s="77"/>
      <c r="K948" s="7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78"/>
      <c r="B949" s="78"/>
      <c r="C949" s="79"/>
      <c r="D949" s="79"/>
      <c r="E949" s="79"/>
      <c r="F949" s="79"/>
      <c r="G949" s="79"/>
      <c r="H949" s="79"/>
      <c r="I949" s="4"/>
      <c r="J949" s="77"/>
      <c r="K949" s="7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78"/>
      <c r="B950" s="78"/>
      <c r="C950" s="79"/>
      <c r="D950" s="79"/>
      <c r="E950" s="79"/>
      <c r="F950" s="79"/>
      <c r="G950" s="79"/>
      <c r="H950" s="79"/>
      <c r="I950" s="4"/>
      <c r="J950" s="77"/>
      <c r="K950" s="7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78"/>
      <c r="B951" s="78"/>
      <c r="C951" s="79"/>
      <c r="D951" s="79"/>
      <c r="E951" s="79"/>
      <c r="F951" s="79"/>
      <c r="G951" s="79"/>
      <c r="H951" s="79"/>
      <c r="I951" s="4"/>
      <c r="J951" s="77"/>
      <c r="K951" s="7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78"/>
      <c r="B952" s="78"/>
      <c r="C952" s="79"/>
      <c r="D952" s="79"/>
      <c r="E952" s="79"/>
      <c r="F952" s="79"/>
      <c r="G952" s="79"/>
      <c r="H952" s="79"/>
      <c r="I952" s="4"/>
      <c r="J952" s="77"/>
      <c r="K952" s="7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78"/>
      <c r="B953" s="78"/>
      <c r="C953" s="79"/>
      <c r="D953" s="79"/>
      <c r="E953" s="79"/>
      <c r="F953" s="79"/>
      <c r="G953" s="79"/>
      <c r="H953" s="79"/>
      <c r="I953" s="4"/>
      <c r="J953" s="77"/>
      <c r="K953" s="7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78"/>
      <c r="B954" s="78"/>
      <c r="C954" s="79"/>
      <c r="D954" s="79"/>
      <c r="E954" s="79"/>
      <c r="F954" s="79"/>
      <c r="G954" s="79"/>
      <c r="H954" s="79"/>
      <c r="I954" s="4"/>
      <c r="J954" s="77"/>
      <c r="K954" s="7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78"/>
      <c r="B955" s="78"/>
      <c r="C955" s="79"/>
      <c r="D955" s="79"/>
      <c r="E955" s="79"/>
      <c r="F955" s="79"/>
      <c r="G955" s="79"/>
      <c r="H955" s="79"/>
      <c r="I955" s="4"/>
      <c r="J955" s="77"/>
      <c r="K955" s="7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78"/>
      <c r="B956" s="78"/>
      <c r="C956" s="79"/>
      <c r="D956" s="79"/>
      <c r="E956" s="79"/>
      <c r="F956" s="79"/>
      <c r="G956" s="79"/>
      <c r="H956" s="79"/>
      <c r="I956" s="4"/>
      <c r="J956" s="77"/>
      <c r="K956" s="7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78"/>
      <c r="B957" s="78"/>
      <c r="C957" s="79"/>
      <c r="D957" s="79"/>
      <c r="E957" s="79"/>
      <c r="F957" s="79"/>
      <c r="G957" s="79"/>
      <c r="H957" s="79"/>
      <c r="I957" s="4"/>
      <c r="J957" s="77"/>
      <c r="K957" s="7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78"/>
      <c r="B958" s="78"/>
      <c r="C958" s="79"/>
      <c r="D958" s="79"/>
      <c r="E958" s="79"/>
      <c r="F958" s="79"/>
      <c r="G958" s="79"/>
      <c r="H958" s="79"/>
      <c r="I958" s="4"/>
      <c r="J958" s="77"/>
      <c r="K958" s="7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78"/>
      <c r="B959" s="78"/>
      <c r="C959" s="79"/>
      <c r="D959" s="79"/>
      <c r="E959" s="79"/>
      <c r="F959" s="79"/>
      <c r="G959" s="79"/>
      <c r="H959" s="79"/>
      <c r="I959" s="4"/>
      <c r="J959" s="77"/>
      <c r="K959" s="7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78"/>
      <c r="B960" s="78"/>
      <c r="C960" s="79"/>
      <c r="D960" s="79"/>
      <c r="E960" s="79"/>
      <c r="F960" s="79"/>
      <c r="G960" s="79"/>
      <c r="H960" s="79"/>
      <c r="I960" s="4"/>
      <c r="J960" s="77"/>
      <c r="K960" s="7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78"/>
      <c r="B961" s="78"/>
      <c r="C961" s="79"/>
      <c r="D961" s="79"/>
      <c r="E961" s="79"/>
      <c r="F961" s="79"/>
      <c r="G961" s="79"/>
      <c r="H961" s="79"/>
      <c r="I961" s="4"/>
      <c r="J961" s="77"/>
      <c r="K961" s="7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78"/>
      <c r="B962" s="78"/>
      <c r="C962" s="79"/>
      <c r="D962" s="79"/>
      <c r="E962" s="79"/>
      <c r="F962" s="79"/>
      <c r="G962" s="79"/>
      <c r="H962" s="79"/>
      <c r="I962" s="4"/>
      <c r="J962" s="77"/>
      <c r="K962" s="7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78"/>
      <c r="B963" s="78"/>
      <c r="C963" s="79"/>
      <c r="D963" s="79"/>
      <c r="E963" s="79"/>
      <c r="F963" s="79"/>
      <c r="G963" s="79"/>
      <c r="H963" s="79"/>
      <c r="I963" s="4"/>
      <c r="J963" s="77"/>
      <c r="K963" s="7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78"/>
      <c r="B964" s="78"/>
      <c r="C964" s="79"/>
      <c r="D964" s="79"/>
      <c r="E964" s="79"/>
      <c r="F964" s="79"/>
      <c r="G964" s="79"/>
      <c r="H964" s="79"/>
      <c r="I964" s="4"/>
      <c r="J964" s="77"/>
      <c r="K964" s="7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78"/>
      <c r="B965" s="78"/>
      <c r="C965" s="79"/>
      <c r="D965" s="79"/>
      <c r="E965" s="79"/>
      <c r="F965" s="79"/>
      <c r="G965" s="79"/>
      <c r="H965" s="79"/>
      <c r="I965" s="4"/>
      <c r="J965" s="77"/>
      <c r="K965" s="7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78"/>
      <c r="B966" s="78"/>
      <c r="C966" s="79"/>
      <c r="D966" s="79"/>
      <c r="E966" s="79"/>
      <c r="F966" s="79"/>
      <c r="G966" s="79"/>
      <c r="H966" s="79"/>
      <c r="I966" s="4"/>
      <c r="J966" s="77"/>
      <c r="K966" s="7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78"/>
      <c r="B967" s="78"/>
      <c r="C967" s="79"/>
      <c r="D967" s="79"/>
      <c r="E967" s="79"/>
      <c r="F967" s="79"/>
      <c r="G967" s="79"/>
      <c r="H967" s="79"/>
      <c r="I967" s="4"/>
      <c r="J967" s="77"/>
      <c r="K967" s="7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78"/>
      <c r="B968" s="78"/>
      <c r="C968" s="79"/>
      <c r="D968" s="79"/>
      <c r="E968" s="79"/>
      <c r="F968" s="79"/>
      <c r="G968" s="79"/>
      <c r="H968" s="79"/>
      <c r="I968" s="4"/>
      <c r="J968" s="77"/>
      <c r="K968" s="7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78"/>
      <c r="B969" s="78"/>
      <c r="C969" s="79"/>
      <c r="D969" s="79"/>
      <c r="E969" s="79"/>
      <c r="F969" s="79"/>
      <c r="G969" s="79"/>
      <c r="H969" s="79"/>
      <c r="I969" s="4"/>
      <c r="J969" s="77"/>
      <c r="K969" s="7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78"/>
      <c r="B970" s="78"/>
      <c r="C970" s="79"/>
      <c r="D970" s="79"/>
      <c r="E970" s="79"/>
      <c r="F970" s="79"/>
      <c r="G970" s="79"/>
      <c r="H970" s="79"/>
      <c r="I970" s="4"/>
      <c r="J970" s="77"/>
      <c r="K970" s="7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78"/>
      <c r="B971" s="78"/>
      <c r="C971" s="79"/>
      <c r="D971" s="79"/>
      <c r="E971" s="79"/>
      <c r="F971" s="79"/>
      <c r="G971" s="79"/>
      <c r="H971" s="79"/>
      <c r="I971" s="4"/>
      <c r="J971" s="77"/>
      <c r="K971" s="7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78"/>
      <c r="B972" s="78"/>
      <c r="C972" s="79"/>
      <c r="D972" s="79"/>
      <c r="E972" s="79"/>
      <c r="F972" s="79"/>
      <c r="G972" s="79"/>
      <c r="H972" s="79"/>
      <c r="I972" s="4"/>
      <c r="J972" s="77"/>
      <c r="K972" s="7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78"/>
      <c r="B973" s="78"/>
      <c r="C973" s="79"/>
      <c r="D973" s="79"/>
      <c r="E973" s="79"/>
      <c r="F973" s="79"/>
      <c r="G973" s="79"/>
      <c r="H973" s="79"/>
      <c r="I973" s="4"/>
      <c r="J973" s="77"/>
      <c r="K973" s="7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78"/>
      <c r="B974" s="78"/>
      <c r="C974" s="79"/>
      <c r="D974" s="79"/>
      <c r="E974" s="79"/>
      <c r="F974" s="79"/>
      <c r="G974" s="79"/>
      <c r="H974" s="79"/>
      <c r="I974" s="4"/>
      <c r="J974" s="77"/>
      <c r="K974" s="7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78"/>
      <c r="B975" s="78"/>
      <c r="C975" s="79"/>
      <c r="D975" s="79"/>
      <c r="E975" s="79"/>
      <c r="F975" s="79"/>
      <c r="G975" s="79"/>
      <c r="H975" s="79"/>
      <c r="I975" s="4"/>
      <c r="J975" s="77"/>
      <c r="K975" s="7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78"/>
      <c r="B976" s="78"/>
      <c r="C976" s="79"/>
      <c r="D976" s="79"/>
      <c r="E976" s="79"/>
      <c r="F976" s="79"/>
      <c r="G976" s="79"/>
      <c r="H976" s="79"/>
      <c r="I976" s="4"/>
      <c r="J976" s="77"/>
      <c r="K976" s="7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78"/>
      <c r="B977" s="78"/>
      <c r="C977" s="79"/>
      <c r="D977" s="79"/>
      <c r="E977" s="79"/>
      <c r="F977" s="79"/>
      <c r="G977" s="79"/>
      <c r="H977" s="79"/>
      <c r="I977" s="4"/>
      <c r="J977" s="77"/>
      <c r="K977" s="7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78"/>
      <c r="B978" s="78"/>
      <c r="C978" s="79"/>
      <c r="D978" s="79"/>
      <c r="E978" s="79"/>
      <c r="F978" s="79"/>
      <c r="G978" s="79"/>
      <c r="H978" s="79"/>
      <c r="I978" s="4"/>
      <c r="J978" s="77"/>
      <c r="K978" s="7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78"/>
      <c r="B979" s="78"/>
      <c r="C979" s="79"/>
      <c r="D979" s="79"/>
      <c r="E979" s="79"/>
      <c r="F979" s="79"/>
      <c r="G979" s="79"/>
      <c r="H979" s="79"/>
      <c r="I979" s="4"/>
      <c r="J979" s="77"/>
      <c r="K979" s="7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78"/>
      <c r="B980" s="78"/>
      <c r="C980" s="79"/>
      <c r="D980" s="79"/>
      <c r="E980" s="79"/>
      <c r="F980" s="79"/>
      <c r="G980" s="79"/>
      <c r="H980" s="79"/>
      <c r="I980" s="4"/>
      <c r="J980" s="77"/>
      <c r="K980" s="7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78"/>
      <c r="B981" s="78"/>
      <c r="C981" s="79"/>
      <c r="D981" s="79"/>
      <c r="E981" s="79"/>
      <c r="F981" s="79"/>
      <c r="G981" s="79"/>
      <c r="H981" s="79"/>
      <c r="I981" s="4"/>
      <c r="J981" s="77"/>
      <c r="K981" s="7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78"/>
      <c r="B982" s="78"/>
      <c r="C982" s="79"/>
      <c r="D982" s="79"/>
      <c r="E982" s="79"/>
      <c r="F982" s="79"/>
      <c r="G982" s="79"/>
      <c r="H982" s="79"/>
      <c r="I982" s="4"/>
      <c r="J982" s="77"/>
      <c r="K982" s="7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78"/>
      <c r="B983" s="78"/>
      <c r="C983" s="79"/>
      <c r="D983" s="79"/>
      <c r="E983" s="79"/>
      <c r="F983" s="79"/>
      <c r="G983" s="79"/>
      <c r="H983" s="79"/>
      <c r="I983" s="4"/>
      <c r="J983" s="77"/>
      <c r="K983" s="7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78"/>
      <c r="B984" s="78"/>
      <c r="C984" s="79"/>
      <c r="D984" s="79"/>
      <c r="E984" s="79"/>
      <c r="F984" s="79"/>
      <c r="G984" s="79"/>
      <c r="H984" s="79"/>
      <c r="I984" s="4"/>
      <c r="J984" s="77"/>
      <c r="K984" s="7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78"/>
      <c r="B985" s="78"/>
      <c r="C985" s="79"/>
      <c r="D985" s="79"/>
      <c r="E985" s="79"/>
      <c r="F985" s="79"/>
      <c r="G985" s="79"/>
      <c r="H985" s="79"/>
      <c r="I985" s="4"/>
      <c r="J985" s="77"/>
      <c r="K985" s="7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78"/>
      <c r="B986" s="78"/>
      <c r="C986" s="79"/>
      <c r="D986" s="79"/>
      <c r="E986" s="79"/>
      <c r="F986" s="79"/>
      <c r="G986" s="79"/>
      <c r="H986" s="79"/>
      <c r="I986" s="4"/>
      <c r="J986" s="77"/>
      <c r="K986" s="7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78"/>
      <c r="B987" s="78"/>
      <c r="C987" s="79"/>
      <c r="D987" s="79"/>
      <c r="E987" s="79"/>
      <c r="F987" s="79"/>
      <c r="G987" s="79"/>
      <c r="H987" s="79"/>
      <c r="I987" s="4"/>
      <c r="J987" s="77"/>
      <c r="K987" s="7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78"/>
      <c r="B988" s="78"/>
      <c r="C988" s="79"/>
      <c r="D988" s="79"/>
      <c r="E988" s="79"/>
      <c r="F988" s="79"/>
      <c r="G988" s="79"/>
      <c r="H988" s="79"/>
      <c r="I988" s="4"/>
      <c r="J988" s="77"/>
      <c r="K988" s="7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78"/>
      <c r="B989" s="78"/>
      <c r="C989" s="79"/>
      <c r="D989" s="79"/>
      <c r="E989" s="79"/>
      <c r="F989" s="79"/>
      <c r="G989" s="79"/>
      <c r="H989" s="79"/>
      <c r="I989" s="4"/>
      <c r="J989" s="77"/>
      <c r="K989" s="7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78"/>
      <c r="B990" s="78"/>
      <c r="C990" s="79"/>
      <c r="D990" s="79"/>
      <c r="E990" s="79"/>
      <c r="F990" s="79"/>
      <c r="G990" s="79"/>
      <c r="H990" s="79"/>
      <c r="I990" s="4"/>
      <c r="J990" s="77"/>
      <c r="K990" s="7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78"/>
      <c r="B991" s="78"/>
      <c r="C991" s="79"/>
      <c r="D991" s="79"/>
      <c r="E991" s="79"/>
      <c r="F991" s="79"/>
      <c r="G991" s="79"/>
      <c r="H991" s="79"/>
      <c r="I991" s="4"/>
      <c r="J991" s="77"/>
      <c r="K991" s="7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78"/>
      <c r="B992" s="78"/>
      <c r="C992" s="79"/>
      <c r="D992" s="79"/>
      <c r="E992" s="79"/>
      <c r="F992" s="79"/>
      <c r="G992" s="79"/>
      <c r="H992" s="79"/>
      <c r="I992" s="4"/>
      <c r="J992" s="77"/>
      <c r="K992" s="7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78"/>
      <c r="B993" s="78"/>
      <c r="C993" s="79"/>
      <c r="D993" s="79"/>
      <c r="E993" s="79"/>
      <c r="F993" s="79"/>
      <c r="G993" s="79"/>
      <c r="H993" s="79"/>
      <c r="I993" s="4"/>
      <c r="J993" s="77"/>
      <c r="K993" s="7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78"/>
      <c r="B994" s="78"/>
      <c r="C994" s="79"/>
      <c r="D994" s="79"/>
      <c r="E994" s="79"/>
      <c r="F994" s="79"/>
      <c r="G994" s="79"/>
      <c r="H994" s="79"/>
      <c r="I994" s="4"/>
      <c r="J994" s="77"/>
      <c r="K994" s="7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78"/>
      <c r="B995" s="78"/>
      <c r="C995" s="79"/>
      <c r="D995" s="79"/>
      <c r="E995" s="79"/>
      <c r="F995" s="79"/>
      <c r="G995" s="79"/>
      <c r="H995" s="79"/>
      <c r="I995" s="4"/>
      <c r="J995" s="77"/>
      <c r="K995" s="7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78"/>
      <c r="B996" s="78"/>
      <c r="C996" s="79"/>
      <c r="D996" s="79"/>
      <c r="E996" s="79"/>
      <c r="F996" s="79"/>
      <c r="G996" s="79"/>
      <c r="H996" s="79"/>
      <c r="I996" s="4"/>
      <c r="J996" s="77"/>
      <c r="K996" s="7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78"/>
      <c r="B997" s="78"/>
      <c r="C997" s="79"/>
      <c r="D997" s="79"/>
      <c r="E997" s="79"/>
      <c r="F997" s="79"/>
      <c r="G997" s="79"/>
      <c r="H997" s="79"/>
      <c r="I997" s="4"/>
      <c r="J997" s="77"/>
      <c r="K997" s="7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78"/>
      <c r="B998" s="78"/>
      <c r="C998" s="79"/>
      <c r="D998" s="79"/>
      <c r="E998" s="79"/>
      <c r="F998" s="79"/>
      <c r="G998" s="79"/>
      <c r="H998" s="79"/>
      <c r="I998" s="4"/>
      <c r="J998" s="77"/>
      <c r="K998" s="7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78"/>
      <c r="B999" s="78"/>
      <c r="C999" s="79"/>
      <c r="D999" s="79"/>
      <c r="E999" s="79"/>
      <c r="F999" s="79"/>
      <c r="G999" s="79"/>
      <c r="H999" s="79"/>
      <c r="I999" s="4"/>
      <c r="J999" s="77"/>
      <c r="K999" s="7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78"/>
      <c r="B1000" s="78"/>
      <c r="C1000" s="79"/>
      <c r="D1000" s="79"/>
      <c r="E1000" s="79"/>
      <c r="F1000" s="79"/>
      <c r="G1000" s="79"/>
      <c r="H1000" s="79"/>
      <c r="I1000" s="4"/>
      <c r="J1000" s="77"/>
      <c r="K1000" s="7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0.75" footer="0.0" header="0.0" left="0.7" right="0.7" top="0.75"/>
  <pageSetup orientation="landscape"/>
  <headerFooter>
    <oddHeader>&amp;LCENSO 2010&amp;CTOCANTINS&amp;RDE</oddHeader>
  </headerFooter>
  <drawing r:id="rId1"/>
</worksheet>
</file>